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ЭтаКнига" defaultThemeVersion="202300"/>
  <mc:AlternateContent xmlns:mc="http://schemas.openxmlformats.org/markup-compatibility/2006">
    <mc:Choice Requires="x15">
      <x15ac:absPath xmlns:x15ac="http://schemas.microsoft.com/office/spreadsheetml/2010/11/ac" url="C:\YandexDisk\YouTube\Диаграмма сгорания задач\"/>
    </mc:Choice>
  </mc:AlternateContent>
  <xr:revisionPtr revIDLastSave="0" documentId="13_ncr:1_{AC2F8453-1868-4B8E-817C-C75AA50D7226}" xr6:coauthVersionLast="47" xr6:coauthVersionMax="47" xr10:uidLastSave="{00000000-0000-0000-0000-000000000000}"/>
  <bookViews>
    <workbookView xWindow="37886" yWindow="2271" windowWidth="22114" windowHeight="12455" xr2:uid="{5D5B1C56-F49F-4FF3-B611-3ACFBE43829B}"/>
  </bookViews>
  <sheets>
    <sheet name="Burndown" sheetId="1" r:id="rId1"/>
    <sheet name="Burn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9" i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8" i="2"/>
  <c r="D9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D5" i="2"/>
  <c r="D4" i="2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5" i="1"/>
  <c r="E9" i="1" s="1"/>
  <c r="D4" i="1"/>
  <c r="E8" i="1"/>
  <c r="D8" i="1"/>
  <c r="B8" i="1"/>
  <c r="B9" i="1" s="1"/>
  <c r="E24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B10" i="1"/>
  <c r="F27" i="2" l="1"/>
  <c r="F30" i="2"/>
  <c r="F22" i="2"/>
  <c r="F32" i="2"/>
  <c r="F24" i="2"/>
  <c r="F33" i="2"/>
  <c r="F25" i="2"/>
  <c r="F34" i="2"/>
  <c r="F26" i="2"/>
  <c r="F35" i="2"/>
  <c r="F38" i="2"/>
  <c r="F37" i="2"/>
  <c r="F20" i="2"/>
  <c r="F10" i="2"/>
  <c r="F13" i="2"/>
  <c r="F19" i="2"/>
  <c r="F21" i="2"/>
  <c r="F9" i="2"/>
  <c r="F11" i="2"/>
  <c r="F12" i="2"/>
  <c r="F14" i="2"/>
  <c r="F16" i="2"/>
  <c r="F18" i="2"/>
  <c r="F15" i="2"/>
  <c r="F17" i="2"/>
  <c r="F23" i="2"/>
  <c r="F28" i="2"/>
  <c r="F8" i="2"/>
  <c r="F29" i="2"/>
  <c r="F36" i="2"/>
  <c r="F31" i="2"/>
  <c r="E10" i="1"/>
  <c r="B11" i="1"/>
  <c r="E11" i="1" l="1"/>
  <c r="B12" i="1"/>
  <c r="E12" i="1" l="1"/>
  <c r="E13" i="1" s="1"/>
  <c r="E14" i="1" s="1"/>
  <c r="E15" i="1" s="1"/>
  <c r="E16" i="1" s="1"/>
  <c r="E17" i="1" s="1"/>
  <c r="E18" i="1" s="1"/>
  <c r="E19" i="1" s="1"/>
  <c r="B13" i="1"/>
  <c r="E20" i="1" l="1"/>
  <c r="B14" i="1"/>
  <c r="E21" i="1" l="1"/>
  <c r="E22" i="1" s="1"/>
  <c r="E23" i="1" s="1"/>
  <c r="B15" i="1"/>
  <c r="F21" i="1" l="1"/>
  <c r="F19" i="1"/>
  <c r="F18" i="1"/>
  <c r="F15" i="1"/>
  <c r="F9" i="1"/>
  <c r="F38" i="1"/>
  <c r="F37" i="1"/>
  <c r="F36" i="1"/>
  <c r="F35" i="1"/>
  <c r="F34" i="1"/>
  <c r="F33" i="1"/>
  <c r="F32" i="1"/>
  <c r="F31" i="1"/>
  <c r="F11" i="1"/>
  <c r="F30" i="1"/>
  <c r="F29" i="1"/>
  <c r="F28" i="1"/>
  <c r="F27" i="1"/>
  <c r="F26" i="1"/>
  <c r="F25" i="1"/>
  <c r="F24" i="1"/>
  <c r="F23" i="1"/>
  <c r="F22" i="1"/>
  <c r="F20" i="1"/>
  <c r="F17" i="1"/>
  <c r="F16" i="1"/>
  <c r="F14" i="1"/>
  <c r="F13" i="1"/>
  <c r="F12" i="1"/>
  <c r="F10" i="1"/>
  <c r="B16" i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</calcChain>
</file>

<file path=xl/sharedStrings.xml><?xml version="1.0" encoding="utf-8"?>
<sst xmlns="http://schemas.openxmlformats.org/spreadsheetml/2006/main" count="22" uniqueCount="13">
  <si>
    <t>Общий объем работ</t>
  </si>
  <si>
    <t>Дата начала</t>
  </si>
  <si>
    <t>Планируемая дата окончания</t>
  </si>
  <si>
    <t>Планируемая длительность</t>
  </si>
  <si>
    <t>Дата</t>
  </si>
  <si>
    <t>Осталось план</t>
  </si>
  <si>
    <t>Осталось факт</t>
  </si>
  <si>
    <t>Прогноз</t>
  </si>
  <si>
    <t>Последний период</t>
  </si>
  <si>
    <t>Период</t>
  </si>
  <si>
    <t>Сделано</t>
  </si>
  <si>
    <t>План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</si>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</sst>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charset val="204"/>
      <scheme val="minor"/>
    </font>
    <font>
      <b/>
      <sz val="12"/>
      <color rgb="FFC00000"/>
      <name val="Aptos Narrow"/>
      <family val="2"/>
      <charset val="204"/>
      <scheme val="minor"/>
    </font>
    <font>
      <b/>
      <sz val="12"/>
      <color theme="9" tint="-0.249977111117893"/>
      <name val="Aptos Narrow"/>
      <family val="2"/>
      <charset val="204"/>
      <scheme val="minor"/>
    </font>
    <font>
      <b/>
      <sz val="12"/>
      <color theme="0" tint="-0.499984740745262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2" borderId="1" xfId="1" applyFont="1"/>
    <xf numFmtId="14" fontId="0" fillId="2" borderId="1" xfId="1" applyNumberFormat="1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 сгорания задач (</a:t>
            </a:r>
            <a:r>
              <a:rPr lang="en-US"/>
              <a:t>Burndown Chart)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Burndown!$D$7</c:f>
              <c:strCache>
                <c:ptCount val="1"/>
                <c:pt idx="0">
                  <c:v>Осталось план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Burndown!$B$8:$B$38</c:f>
              <c:numCache>
                <c:formatCode>m/d/yyyy</c:formatCode>
                <c:ptCount val="31"/>
                <c:pt idx="0">
                  <c:v>45991</c:v>
                </c:pt>
                <c:pt idx="1">
                  <c:v>45992</c:v>
                </c:pt>
                <c:pt idx="2">
                  <c:v>45993</c:v>
                </c:pt>
                <c:pt idx="3">
                  <c:v>45994</c:v>
                </c:pt>
                <c:pt idx="4">
                  <c:v>45995</c:v>
                </c:pt>
                <c:pt idx="5">
                  <c:v>45996</c:v>
                </c:pt>
                <c:pt idx="6">
                  <c:v>45997</c:v>
                </c:pt>
                <c:pt idx="7">
                  <c:v>45998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  <c:pt idx="13">
                  <c:v>46004</c:v>
                </c:pt>
                <c:pt idx="14">
                  <c:v>46005</c:v>
                </c:pt>
                <c:pt idx="15">
                  <c:v>46006</c:v>
                </c:pt>
                <c:pt idx="16">
                  <c:v>46007</c:v>
                </c:pt>
                <c:pt idx="17">
                  <c:v>46008</c:v>
                </c:pt>
                <c:pt idx="18">
                  <c:v>46009</c:v>
                </c:pt>
                <c:pt idx="19">
                  <c:v>46010</c:v>
                </c:pt>
                <c:pt idx="20">
                  <c:v>46011</c:v>
                </c:pt>
                <c:pt idx="21">
                  <c:v>46012</c:v>
                </c:pt>
                <c:pt idx="22">
                  <c:v>46013</c:v>
                </c:pt>
                <c:pt idx="23">
                  <c:v>46014</c:v>
                </c:pt>
                <c:pt idx="24">
                  <c:v>46015</c:v>
                </c:pt>
                <c:pt idx="25">
                  <c:v>46016</c:v>
                </c:pt>
                <c:pt idx="26">
                  <c:v>46017</c:v>
                </c:pt>
                <c:pt idx="27">
                  <c:v>46018</c:v>
                </c:pt>
                <c:pt idx="28">
                  <c:v>46019</c:v>
                </c:pt>
                <c:pt idx="29">
                  <c:v>46020</c:v>
                </c:pt>
                <c:pt idx="30">
                  <c:v>46021</c:v>
                </c:pt>
              </c:numCache>
            </c:numRef>
          </c:cat>
          <c:val>
            <c:numRef>
              <c:f>Burndown!$D$8:$D$38</c:f>
              <c:numCache>
                <c:formatCode>0</c:formatCode>
                <c:ptCount val="31"/>
                <c:pt idx="0">
                  <c:v>150</c:v>
                </c:pt>
                <c:pt idx="1">
                  <c:v>145</c:v>
                </c:pt>
                <c:pt idx="2">
                  <c:v>140</c:v>
                </c:pt>
                <c:pt idx="3">
                  <c:v>135</c:v>
                </c:pt>
                <c:pt idx="4">
                  <c:v>130</c:v>
                </c:pt>
                <c:pt idx="5">
                  <c:v>125</c:v>
                </c:pt>
                <c:pt idx="6">
                  <c:v>120</c:v>
                </c:pt>
                <c:pt idx="7">
                  <c:v>115</c:v>
                </c:pt>
                <c:pt idx="8">
                  <c:v>110</c:v>
                </c:pt>
                <c:pt idx="9">
                  <c:v>105</c:v>
                </c:pt>
                <c:pt idx="10">
                  <c:v>100</c:v>
                </c:pt>
                <c:pt idx="11">
                  <c:v>95</c:v>
                </c:pt>
                <c:pt idx="12">
                  <c:v>90</c:v>
                </c:pt>
                <c:pt idx="13">
                  <c:v>85</c:v>
                </c:pt>
                <c:pt idx="14">
                  <c:v>80</c:v>
                </c:pt>
                <c:pt idx="15">
                  <c:v>75</c:v>
                </c:pt>
                <c:pt idx="16">
                  <c:v>70</c:v>
                </c:pt>
                <c:pt idx="17">
                  <c:v>65</c:v>
                </c:pt>
                <c:pt idx="18">
                  <c:v>60</c:v>
                </c:pt>
                <c:pt idx="19">
                  <c:v>55</c:v>
                </c:pt>
                <c:pt idx="20">
                  <c:v>50</c:v>
                </c:pt>
                <c:pt idx="21">
                  <c:v>45</c:v>
                </c:pt>
                <c:pt idx="22">
                  <c:v>40</c:v>
                </c:pt>
                <c:pt idx="23">
                  <c:v>35</c:v>
                </c:pt>
                <c:pt idx="24">
                  <c:v>30</c:v>
                </c:pt>
                <c:pt idx="25">
                  <c:v>25</c:v>
                </c:pt>
                <c:pt idx="26">
                  <c:v>20</c:v>
                </c:pt>
                <c:pt idx="27">
                  <c:v>15</c:v>
                </c:pt>
                <c:pt idx="28">
                  <c:v>10</c:v>
                </c:pt>
                <c:pt idx="29">
                  <c:v>5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9-445A-98FB-432FDE3773C1}"/>
            </c:ext>
          </c:extLst>
        </c:ser>
        <c:ser>
          <c:idx val="1"/>
          <c:order val="1"/>
          <c:tx>
            <c:strRef>
              <c:f>Burndown!$E$7</c:f>
              <c:strCache>
                <c:ptCount val="1"/>
                <c:pt idx="0">
                  <c:v>Осталось факт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Burndown!$B$8:$B$38</c:f>
              <c:numCache>
                <c:formatCode>m/d/yyyy</c:formatCode>
                <c:ptCount val="31"/>
                <c:pt idx="0">
                  <c:v>45991</c:v>
                </c:pt>
                <c:pt idx="1">
                  <c:v>45992</c:v>
                </c:pt>
                <c:pt idx="2">
                  <c:v>45993</c:v>
                </c:pt>
                <c:pt idx="3">
                  <c:v>45994</c:v>
                </c:pt>
                <c:pt idx="4">
                  <c:v>45995</c:v>
                </c:pt>
                <c:pt idx="5">
                  <c:v>45996</c:v>
                </c:pt>
                <c:pt idx="6">
                  <c:v>45997</c:v>
                </c:pt>
                <c:pt idx="7">
                  <c:v>45998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  <c:pt idx="13">
                  <c:v>46004</c:v>
                </c:pt>
                <c:pt idx="14">
                  <c:v>46005</c:v>
                </c:pt>
                <c:pt idx="15">
                  <c:v>46006</c:v>
                </c:pt>
                <c:pt idx="16">
                  <c:v>46007</c:v>
                </c:pt>
                <c:pt idx="17">
                  <c:v>46008</c:v>
                </c:pt>
                <c:pt idx="18">
                  <c:v>46009</c:v>
                </c:pt>
                <c:pt idx="19">
                  <c:v>46010</c:v>
                </c:pt>
                <c:pt idx="20">
                  <c:v>46011</c:v>
                </c:pt>
                <c:pt idx="21">
                  <c:v>46012</c:v>
                </c:pt>
                <c:pt idx="22">
                  <c:v>46013</c:v>
                </c:pt>
                <c:pt idx="23">
                  <c:v>46014</c:v>
                </c:pt>
                <c:pt idx="24">
                  <c:v>46015</c:v>
                </c:pt>
                <c:pt idx="25">
                  <c:v>46016</c:v>
                </c:pt>
                <c:pt idx="26">
                  <c:v>46017</c:v>
                </c:pt>
                <c:pt idx="27">
                  <c:v>46018</c:v>
                </c:pt>
                <c:pt idx="28">
                  <c:v>46019</c:v>
                </c:pt>
                <c:pt idx="29">
                  <c:v>46020</c:v>
                </c:pt>
                <c:pt idx="30">
                  <c:v>46021</c:v>
                </c:pt>
              </c:numCache>
            </c:numRef>
          </c:cat>
          <c:val>
            <c:numRef>
              <c:f>Burndown!$E$8:$E$38</c:f>
              <c:numCache>
                <c:formatCode>General</c:formatCode>
                <c:ptCount val="31"/>
                <c:pt idx="0">
                  <c:v>150</c:v>
                </c:pt>
                <c:pt idx="1">
                  <c:v>147</c:v>
                </c:pt>
                <c:pt idx="2">
                  <c:v>139</c:v>
                </c:pt>
                <c:pt idx="3">
                  <c:v>129</c:v>
                </c:pt>
                <c:pt idx="4">
                  <c:v>127</c:v>
                </c:pt>
                <c:pt idx="5">
                  <c:v>127</c:v>
                </c:pt>
                <c:pt idx="6">
                  <c:v>121</c:v>
                </c:pt>
                <c:pt idx="7">
                  <c:v>117</c:v>
                </c:pt>
                <c:pt idx="8">
                  <c:v>107</c:v>
                </c:pt>
                <c:pt idx="9">
                  <c:v>102</c:v>
                </c:pt>
                <c:pt idx="10">
                  <c:v>97</c:v>
                </c:pt>
                <c:pt idx="11">
                  <c:v>87</c:v>
                </c:pt>
                <c:pt idx="12">
                  <c:v>79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9-445A-98FB-432FDE3773C1}"/>
            </c:ext>
          </c:extLst>
        </c:ser>
        <c:ser>
          <c:idx val="2"/>
          <c:order val="2"/>
          <c:tx>
            <c:strRef>
              <c:f>Burndown!$F$7</c:f>
              <c:strCache>
                <c:ptCount val="1"/>
                <c:pt idx="0">
                  <c:v>Прогноз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Burndown!$B$8:$B$38</c:f>
              <c:numCache>
                <c:formatCode>m/d/yyyy</c:formatCode>
                <c:ptCount val="31"/>
                <c:pt idx="0">
                  <c:v>45991</c:v>
                </c:pt>
                <c:pt idx="1">
                  <c:v>45992</c:v>
                </c:pt>
                <c:pt idx="2">
                  <c:v>45993</c:v>
                </c:pt>
                <c:pt idx="3">
                  <c:v>45994</c:v>
                </c:pt>
                <c:pt idx="4">
                  <c:v>45995</c:v>
                </c:pt>
                <c:pt idx="5">
                  <c:v>45996</c:v>
                </c:pt>
                <c:pt idx="6">
                  <c:v>45997</c:v>
                </c:pt>
                <c:pt idx="7">
                  <c:v>45998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  <c:pt idx="13">
                  <c:v>46004</c:v>
                </c:pt>
                <c:pt idx="14">
                  <c:v>46005</c:v>
                </c:pt>
                <c:pt idx="15">
                  <c:v>46006</c:v>
                </c:pt>
                <c:pt idx="16">
                  <c:v>46007</c:v>
                </c:pt>
                <c:pt idx="17">
                  <c:v>46008</c:v>
                </c:pt>
                <c:pt idx="18">
                  <c:v>46009</c:v>
                </c:pt>
                <c:pt idx="19">
                  <c:v>46010</c:v>
                </c:pt>
                <c:pt idx="20">
                  <c:v>46011</c:v>
                </c:pt>
                <c:pt idx="21">
                  <c:v>46012</c:v>
                </c:pt>
                <c:pt idx="22">
                  <c:v>46013</c:v>
                </c:pt>
                <c:pt idx="23">
                  <c:v>46014</c:v>
                </c:pt>
                <c:pt idx="24">
                  <c:v>46015</c:v>
                </c:pt>
                <c:pt idx="25">
                  <c:v>46016</c:v>
                </c:pt>
                <c:pt idx="26">
                  <c:v>46017</c:v>
                </c:pt>
                <c:pt idx="27">
                  <c:v>46018</c:v>
                </c:pt>
                <c:pt idx="28">
                  <c:v>46019</c:v>
                </c:pt>
                <c:pt idx="29">
                  <c:v>46020</c:v>
                </c:pt>
                <c:pt idx="30">
                  <c:v>46021</c:v>
                </c:pt>
              </c:numCache>
            </c:numRef>
          </c:cat>
          <c:val>
            <c:numRef>
              <c:f>Burndown!$F$8:$F$38</c:f>
              <c:numCache>
                <c:formatCode>0.00</c:formatCode>
                <c:ptCount val="31"/>
                <c:pt idx="0">
                  <c:v>151.4065934065934</c:v>
                </c:pt>
                <c:pt idx="1">
                  <c:v>145.77472527472526</c:v>
                </c:pt>
                <c:pt idx="2">
                  <c:v>140.14285714285714</c:v>
                </c:pt>
                <c:pt idx="3">
                  <c:v>134.51098901098899</c:v>
                </c:pt>
                <c:pt idx="4">
                  <c:v>128.87912087912088</c:v>
                </c:pt>
                <c:pt idx="5">
                  <c:v>123.24725274725273</c:v>
                </c:pt>
                <c:pt idx="6">
                  <c:v>117.6153846153846</c:v>
                </c:pt>
                <c:pt idx="7">
                  <c:v>111.98351648351647</c:v>
                </c:pt>
                <c:pt idx="8">
                  <c:v>106.35164835164834</c:v>
                </c:pt>
                <c:pt idx="9">
                  <c:v>100.7197802197802</c:v>
                </c:pt>
                <c:pt idx="10">
                  <c:v>95.087912087912073</c:v>
                </c:pt>
                <c:pt idx="11">
                  <c:v>89.456043956043942</c:v>
                </c:pt>
                <c:pt idx="12">
                  <c:v>83.824175824175796</c:v>
                </c:pt>
                <c:pt idx="13">
                  <c:v>78.192307692307665</c:v>
                </c:pt>
                <c:pt idx="14">
                  <c:v>72.560439560439534</c:v>
                </c:pt>
                <c:pt idx="15">
                  <c:v>66.928571428571402</c:v>
                </c:pt>
                <c:pt idx="16">
                  <c:v>61.296703296703271</c:v>
                </c:pt>
                <c:pt idx="17">
                  <c:v>55.664835164835139</c:v>
                </c:pt>
                <c:pt idx="18">
                  <c:v>50.032967032967008</c:v>
                </c:pt>
                <c:pt idx="19">
                  <c:v>44.401098901098877</c:v>
                </c:pt>
                <c:pt idx="20">
                  <c:v>38.769230769230745</c:v>
                </c:pt>
                <c:pt idx="21">
                  <c:v>33.1373626373626</c:v>
                </c:pt>
                <c:pt idx="22">
                  <c:v>27.505494505494468</c:v>
                </c:pt>
                <c:pt idx="23">
                  <c:v>21.873626373626337</c:v>
                </c:pt>
                <c:pt idx="24">
                  <c:v>16.241758241758191</c:v>
                </c:pt>
                <c:pt idx="25">
                  <c:v>10.609890109890074</c:v>
                </c:pt>
                <c:pt idx="26">
                  <c:v>4.9780219780219284</c:v>
                </c:pt>
                <c:pt idx="27">
                  <c:v>-0.65384615384618883</c:v>
                </c:pt>
                <c:pt idx="28">
                  <c:v>-6.2857142857143344</c:v>
                </c:pt>
                <c:pt idx="29">
                  <c:v>-11.917582417582452</c:v>
                </c:pt>
                <c:pt idx="30">
                  <c:v>-17.549450549450597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9-445A-98FB-432FDE37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026416"/>
        <c:axId val="811010096"/>
      </c:lineChart>
      <c:dateAx>
        <c:axId val="8110264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010096"/>
        <c:crosses val="autoZero"/>
        <c:auto val="1"/>
        <c:lblOffset val="100"/>
        <c:baseTimeUnit val="days"/>
      </c:dateAx>
      <c:valAx>
        <c:axId val="811010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0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 выполнения задач (</a:t>
            </a:r>
            <a:r>
              <a:rPr lang="en-US"/>
              <a:t>Burnup Chart)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Burnup!$D$7</c:f>
              <c:strCache>
                <c:ptCount val="1"/>
                <c:pt idx="0">
                  <c:v>План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Burnup!$B$8:$B$38</c:f>
              <c:numCache>
                <c:formatCode>m/d/yyyy</c:formatCode>
                <c:ptCount val="31"/>
                <c:pt idx="0">
                  <c:v>45991</c:v>
                </c:pt>
                <c:pt idx="1">
                  <c:v>45992</c:v>
                </c:pt>
                <c:pt idx="2">
                  <c:v>45993</c:v>
                </c:pt>
                <c:pt idx="3">
                  <c:v>45994</c:v>
                </c:pt>
                <c:pt idx="4">
                  <c:v>45995</c:v>
                </c:pt>
                <c:pt idx="5">
                  <c:v>45996</c:v>
                </c:pt>
                <c:pt idx="6">
                  <c:v>45997</c:v>
                </c:pt>
                <c:pt idx="7">
                  <c:v>45998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  <c:pt idx="13">
                  <c:v>46004</c:v>
                </c:pt>
                <c:pt idx="14">
                  <c:v>46005</c:v>
                </c:pt>
                <c:pt idx="15">
                  <c:v>46006</c:v>
                </c:pt>
                <c:pt idx="16">
                  <c:v>46007</c:v>
                </c:pt>
                <c:pt idx="17">
                  <c:v>46008</c:v>
                </c:pt>
                <c:pt idx="18">
                  <c:v>46009</c:v>
                </c:pt>
                <c:pt idx="19">
                  <c:v>46010</c:v>
                </c:pt>
                <c:pt idx="20">
                  <c:v>46011</c:v>
                </c:pt>
                <c:pt idx="21">
                  <c:v>46012</c:v>
                </c:pt>
                <c:pt idx="22">
                  <c:v>46013</c:v>
                </c:pt>
                <c:pt idx="23">
                  <c:v>46014</c:v>
                </c:pt>
                <c:pt idx="24">
                  <c:v>46015</c:v>
                </c:pt>
                <c:pt idx="25">
                  <c:v>46016</c:v>
                </c:pt>
                <c:pt idx="26">
                  <c:v>46017</c:v>
                </c:pt>
                <c:pt idx="27">
                  <c:v>46018</c:v>
                </c:pt>
                <c:pt idx="28">
                  <c:v>46019</c:v>
                </c:pt>
                <c:pt idx="29">
                  <c:v>46020</c:v>
                </c:pt>
                <c:pt idx="30">
                  <c:v>46021</c:v>
                </c:pt>
              </c:numCache>
            </c:numRef>
          </c:cat>
          <c:val>
            <c:numRef>
              <c:f>Burnup!$D$8:$D$38</c:f>
              <c:numCache>
                <c:formatCode>0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6-44DC-8E81-B99702A5251A}"/>
            </c:ext>
          </c:extLst>
        </c:ser>
        <c:ser>
          <c:idx val="1"/>
          <c:order val="1"/>
          <c:tx>
            <c:strRef>
              <c:f>Burnup!$E$7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Burnup!$B$8:$B$38</c:f>
              <c:numCache>
                <c:formatCode>m/d/yyyy</c:formatCode>
                <c:ptCount val="31"/>
                <c:pt idx="0">
                  <c:v>45991</c:v>
                </c:pt>
                <c:pt idx="1">
                  <c:v>45992</c:v>
                </c:pt>
                <c:pt idx="2">
                  <c:v>45993</c:v>
                </c:pt>
                <c:pt idx="3">
                  <c:v>45994</c:v>
                </c:pt>
                <c:pt idx="4">
                  <c:v>45995</c:v>
                </c:pt>
                <c:pt idx="5">
                  <c:v>45996</c:v>
                </c:pt>
                <c:pt idx="6">
                  <c:v>45997</c:v>
                </c:pt>
                <c:pt idx="7">
                  <c:v>45998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  <c:pt idx="13">
                  <c:v>46004</c:v>
                </c:pt>
                <c:pt idx="14">
                  <c:v>46005</c:v>
                </c:pt>
                <c:pt idx="15">
                  <c:v>46006</c:v>
                </c:pt>
                <c:pt idx="16">
                  <c:v>46007</c:v>
                </c:pt>
                <c:pt idx="17">
                  <c:v>46008</c:v>
                </c:pt>
                <c:pt idx="18">
                  <c:v>46009</c:v>
                </c:pt>
                <c:pt idx="19">
                  <c:v>46010</c:v>
                </c:pt>
                <c:pt idx="20">
                  <c:v>46011</c:v>
                </c:pt>
                <c:pt idx="21">
                  <c:v>46012</c:v>
                </c:pt>
                <c:pt idx="22">
                  <c:v>46013</c:v>
                </c:pt>
                <c:pt idx="23">
                  <c:v>46014</c:v>
                </c:pt>
                <c:pt idx="24">
                  <c:v>46015</c:v>
                </c:pt>
                <c:pt idx="25">
                  <c:v>46016</c:v>
                </c:pt>
                <c:pt idx="26">
                  <c:v>46017</c:v>
                </c:pt>
                <c:pt idx="27">
                  <c:v>46018</c:v>
                </c:pt>
                <c:pt idx="28">
                  <c:v>46019</c:v>
                </c:pt>
                <c:pt idx="29">
                  <c:v>46020</c:v>
                </c:pt>
                <c:pt idx="30">
                  <c:v>46021</c:v>
                </c:pt>
              </c:numCache>
            </c:numRef>
          </c:cat>
          <c:val>
            <c:numRef>
              <c:f>Burnup!$E$8:$E$38</c:f>
              <c:numCache>
                <c:formatCode>General</c:formatCode>
                <c:ptCount val="31"/>
                <c:pt idx="0">
                  <c:v>0</c:v>
                </c:pt>
                <c:pt idx="1">
                  <c:v>3</c:v>
                </c:pt>
                <c:pt idx="2">
                  <c:v>11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29</c:v>
                </c:pt>
                <c:pt idx="7">
                  <c:v>33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63</c:v>
                </c:pt>
                <c:pt idx="12">
                  <c:v>71</c:v>
                </c:pt>
                <c:pt idx="13">
                  <c:v>81</c:v>
                </c:pt>
                <c:pt idx="14">
                  <c:v>93</c:v>
                </c:pt>
                <c:pt idx="15">
                  <c:v>105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6-44DC-8E81-B99702A5251A}"/>
            </c:ext>
          </c:extLst>
        </c:ser>
        <c:ser>
          <c:idx val="2"/>
          <c:order val="2"/>
          <c:tx>
            <c:strRef>
              <c:f>Burnup!$F$7</c:f>
              <c:strCache>
                <c:ptCount val="1"/>
                <c:pt idx="0">
                  <c:v>Прогноз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Burnup!$B$8:$B$38</c:f>
              <c:numCache>
                <c:formatCode>m/d/yyyy</c:formatCode>
                <c:ptCount val="31"/>
                <c:pt idx="0">
                  <c:v>45991</c:v>
                </c:pt>
                <c:pt idx="1">
                  <c:v>45992</c:v>
                </c:pt>
                <c:pt idx="2">
                  <c:v>45993</c:v>
                </c:pt>
                <c:pt idx="3">
                  <c:v>45994</c:v>
                </c:pt>
                <c:pt idx="4">
                  <c:v>45995</c:v>
                </c:pt>
                <c:pt idx="5">
                  <c:v>45996</c:v>
                </c:pt>
                <c:pt idx="6">
                  <c:v>45997</c:v>
                </c:pt>
                <c:pt idx="7">
                  <c:v>45998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  <c:pt idx="13">
                  <c:v>46004</c:v>
                </c:pt>
                <c:pt idx="14">
                  <c:v>46005</c:v>
                </c:pt>
                <c:pt idx="15">
                  <c:v>46006</c:v>
                </c:pt>
                <c:pt idx="16">
                  <c:v>46007</c:v>
                </c:pt>
                <c:pt idx="17">
                  <c:v>46008</c:v>
                </c:pt>
                <c:pt idx="18">
                  <c:v>46009</c:v>
                </c:pt>
                <c:pt idx="19">
                  <c:v>46010</c:v>
                </c:pt>
                <c:pt idx="20">
                  <c:v>46011</c:v>
                </c:pt>
                <c:pt idx="21">
                  <c:v>46012</c:v>
                </c:pt>
                <c:pt idx="22">
                  <c:v>46013</c:v>
                </c:pt>
                <c:pt idx="23">
                  <c:v>46014</c:v>
                </c:pt>
                <c:pt idx="24">
                  <c:v>46015</c:v>
                </c:pt>
                <c:pt idx="25">
                  <c:v>46016</c:v>
                </c:pt>
                <c:pt idx="26">
                  <c:v>46017</c:v>
                </c:pt>
                <c:pt idx="27">
                  <c:v>46018</c:v>
                </c:pt>
                <c:pt idx="28">
                  <c:v>46019</c:v>
                </c:pt>
                <c:pt idx="29">
                  <c:v>46020</c:v>
                </c:pt>
                <c:pt idx="30">
                  <c:v>46021</c:v>
                </c:pt>
              </c:numCache>
            </c:numRef>
          </c:cat>
          <c:val>
            <c:numRef>
              <c:f>Burnup!$F$8:$F$38</c:f>
              <c:numCache>
                <c:formatCode>0.00</c:formatCode>
                <c:ptCount val="31"/>
                <c:pt idx="0">
                  <c:v>-5.463235294117645</c:v>
                </c:pt>
                <c:pt idx="1">
                  <c:v>1.0985294117647078</c:v>
                </c:pt>
                <c:pt idx="2">
                  <c:v>7.6602941176470605</c:v>
                </c:pt>
                <c:pt idx="3">
                  <c:v>14.222058823529412</c:v>
                </c:pt>
                <c:pt idx="4">
                  <c:v>20.783823529411766</c:v>
                </c:pt>
                <c:pt idx="5">
                  <c:v>27.345588235294116</c:v>
                </c:pt>
                <c:pt idx="6">
                  <c:v>33.90735294117647</c:v>
                </c:pt>
                <c:pt idx="7">
                  <c:v>40.469117647058823</c:v>
                </c:pt>
                <c:pt idx="8">
                  <c:v>47.030882352941177</c:v>
                </c:pt>
                <c:pt idx="9">
                  <c:v>53.59264705882353</c:v>
                </c:pt>
                <c:pt idx="10">
                  <c:v>60.154411764705877</c:v>
                </c:pt>
                <c:pt idx="11">
                  <c:v>66.716176470588238</c:v>
                </c:pt>
                <c:pt idx="12">
                  <c:v>73.277941176470591</c:v>
                </c:pt>
                <c:pt idx="13">
                  <c:v>79.839705882352945</c:v>
                </c:pt>
                <c:pt idx="14">
                  <c:v>86.401470588235298</c:v>
                </c:pt>
                <c:pt idx="15">
                  <c:v>92.963235294117652</c:v>
                </c:pt>
                <c:pt idx="16">
                  <c:v>99.525000000000006</c:v>
                </c:pt>
                <c:pt idx="17">
                  <c:v>106.08676470588236</c:v>
                </c:pt>
                <c:pt idx="18">
                  <c:v>112.64852941176471</c:v>
                </c:pt>
                <c:pt idx="19">
                  <c:v>119.21029411764707</c:v>
                </c:pt>
                <c:pt idx="20">
                  <c:v>125.77205882352939</c:v>
                </c:pt>
                <c:pt idx="21">
                  <c:v>132.33382352941175</c:v>
                </c:pt>
                <c:pt idx="22">
                  <c:v>138.8955882352941</c:v>
                </c:pt>
                <c:pt idx="23">
                  <c:v>145.45735294117645</c:v>
                </c:pt>
                <c:pt idx="24">
                  <c:v>152.01911764705881</c:v>
                </c:pt>
                <c:pt idx="25">
                  <c:v>158.58088235294116</c:v>
                </c:pt>
                <c:pt idx="26">
                  <c:v>165.14264705882351</c:v>
                </c:pt>
                <c:pt idx="27">
                  <c:v>171.70441176470587</c:v>
                </c:pt>
                <c:pt idx="28">
                  <c:v>178.26617647058822</c:v>
                </c:pt>
                <c:pt idx="29">
                  <c:v>184.82794117647057</c:v>
                </c:pt>
                <c:pt idx="30">
                  <c:v>191.38970588235293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6-44DC-8E81-B99702A5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026416"/>
        <c:axId val="811010096"/>
      </c:lineChart>
      <c:dateAx>
        <c:axId val="8110264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010096"/>
        <c:crosses val="autoZero"/>
        <c:auto val="1"/>
        <c:lblOffset val="100"/>
        <c:baseTimeUnit val="days"/>
      </c:dateAx>
      <c:valAx>
        <c:axId val="81101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0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17</xdr:col>
      <xdr:colOff>0</xdr:colOff>
      <xdr:row>24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DBE901E-BDDA-68E7-F461-32C219DF5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17</xdr:col>
      <xdr:colOff>0</xdr:colOff>
      <xdr:row>24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869828C-5F2A-450B-82CE-9A83C45CC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4C16-44CC-4964-9F9E-A3C828FBA891}">
  <sheetPr codeName="Лист1"/>
  <dimension ref="A1:F38"/>
  <sheetViews>
    <sheetView tabSelected="1" workbookViewId="0">
      <selection activeCell="B8" sqref="B8"/>
    </sheetView>
  </sheetViews>
  <sheetFormatPr defaultRowHeight="15.9" x14ac:dyDescent="0.45"/>
  <cols>
    <col min="1" max="1" width="8.0703125" customWidth="1"/>
    <col min="2" max="2" width="10.85546875" customWidth="1"/>
    <col min="3" max="3" width="9.140625" customWidth="1"/>
    <col min="4" max="4" width="14.0703125" customWidth="1"/>
    <col min="5" max="5" width="14.42578125" customWidth="1"/>
    <col min="6" max="6" width="11.0703125" customWidth="1"/>
  </cols>
  <sheetData>
    <row r="1" spans="1:6" x14ac:dyDescent="0.45">
      <c r="C1" s="4" t="s">
        <v>0</v>
      </c>
      <c r="D1" s="5">
        <v>150</v>
      </c>
    </row>
    <row r="2" spans="1:6" x14ac:dyDescent="0.45">
      <c r="C2" s="4" t="s">
        <v>1</v>
      </c>
      <c r="D2" s="6">
        <v>45992</v>
      </c>
    </row>
    <row r="3" spans="1:6" x14ac:dyDescent="0.45">
      <c r="C3" s="4" t="s">
        <v>2</v>
      </c>
      <c r="D3" s="6">
        <v>46021</v>
      </c>
    </row>
    <row r="4" spans="1:6" x14ac:dyDescent="0.45">
      <c r="C4" s="4" t="s">
        <v>3</v>
      </c>
      <c r="D4">
        <f>D3-D2+1</f>
        <v>30</v>
      </c>
    </row>
    <row r="5" spans="1:6" x14ac:dyDescent="0.45">
      <c r="C5" s="4" t="s">
        <v>8</v>
      </c>
      <c r="D5">
        <f>COUNTA(C8:C38)-1</f>
        <v>12</v>
      </c>
    </row>
    <row r="7" spans="1:6" ht="16.3" thickBot="1" x14ac:dyDescent="0.5">
      <c r="A7" s="7" t="s">
        <v>9</v>
      </c>
      <c r="B7" s="7" t="s">
        <v>4</v>
      </c>
      <c r="C7" s="7" t="s">
        <v>10</v>
      </c>
      <c r="D7" s="8" t="s">
        <v>5</v>
      </c>
      <c r="E7" s="9" t="s">
        <v>6</v>
      </c>
      <c r="F7" s="10" t="s">
        <v>7</v>
      </c>
    </row>
    <row r="8" spans="1:6" x14ac:dyDescent="0.45">
      <c r="A8">
        <v>0</v>
      </c>
      <c r="B8" s="1">
        <f>D2-1</f>
        <v>45991</v>
      </c>
      <c r="C8">
        <v>0</v>
      </c>
      <c r="D8" s="3">
        <f>D1</f>
        <v>150</v>
      </c>
      <c r="E8">
        <f>D1</f>
        <v>150</v>
      </c>
      <c r="F8" s="2">
        <f ca="1">FORECAST(A8,INDIRECT("E8:E"&amp;($D$5+8)),OFFSET($A$8,0,0,$D$5+1,1))</f>
        <v>151.4065934065934</v>
      </c>
    </row>
    <row r="9" spans="1:6" x14ac:dyDescent="0.45">
      <c r="A9">
        <v>1</v>
      </c>
      <c r="B9" s="1">
        <f>B8+1</f>
        <v>45992</v>
      </c>
      <c r="C9">
        <v>3</v>
      </c>
      <c r="D9" s="3">
        <f>$D$1-$D$1/$D$4*A9</f>
        <v>145</v>
      </c>
      <c r="E9">
        <f>IF(A9&gt;$D$5,NA(),E8-C9)</f>
        <v>147</v>
      </c>
      <c r="F9" s="2">
        <f t="shared" ref="F9:F38" ca="1" si="0">FORECAST(A9,INDIRECT("E8:E"&amp;($D$5+8)),OFFSET($A$8,0,0,$D$5+1,1))</f>
        <v>145.77472527472526</v>
      </c>
    </row>
    <row r="10" spans="1:6" x14ac:dyDescent="0.45">
      <c r="A10">
        <v>2</v>
      </c>
      <c r="B10" s="1">
        <f t="shared" ref="B10:B38" si="1">B9+1</f>
        <v>45993</v>
      </c>
      <c r="C10">
        <v>8</v>
      </c>
      <c r="D10" s="3">
        <f t="shared" ref="D10:D38" si="2">$D$1-$D$1/$D$4*A10</f>
        <v>140</v>
      </c>
      <c r="E10">
        <f t="shared" ref="E10:E38" si="3">IF(A10&gt;$D$5,NA(),E9-C10)</f>
        <v>139</v>
      </c>
      <c r="F10" s="2">
        <f t="shared" ca="1" si="0"/>
        <v>140.14285714285714</v>
      </c>
    </row>
    <row r="11" spans="1:6" x14ac:dyDescent="0.45">
      <c r="A11">
        <v>3</v>
      </c>
      <c r="B11" s="1">
        <f t="shared" si="1"/>
        <v>45994</v>
      </c>
      <c r="C11">
        <v>10</v>
      </c>
      <c r="D11" s="3">
        <f t="shared" si="2"/>
        <v>135</v>
      </c>
      <c r="E11">
        <f t="shared" si="3"/>
        <v>129</v>
      </c>
      <c r="F11" s="2">
        <f t="shared" ca="1" si="0"/>
        <v>134.51098901098899</v>
      </c>
    </row>
    <row r="12" spans="1:6" x14ac:dyDescent="0.45">
      <c r="A12">
        <v>4</v>
      </c>
      <c r="B12" s="1">
        <f t="shared" si="1"/>
        <v>45995</v>
      </c>
      <c r="C12">
        <v>2</v>
      </c>
      <c r="D12" s="3">
        <f t="shared" si="2"/>
        <v>130</v>
      </c>
      <c r="E12">
        <f t="shared" si="3"/>
        <v>127</v>
      </c>
      <c r="F12" s="2">
        <f t="shared" ca="1" si="0"/>
        <v>128.87912087912088</v>
      </c>
    </row>
    <row r="13" spans="1:6" x14ac:dyDescent="0.45">
      <c r="A13">
        <v>5</v>
      </c>
      <c r="B13" s="1">
        <f t="shared" si="1"/>
        <v>45996</v>
      </c>
      <c r="C13">
        <v>0</v>
      </c>
      <c r="D13" s="3">
        <f t="shared" si="2"/>
        <v>125</v>
      </c>
      <c r="E13">
        <f t="shared" si="3"/>
        <v>127</v>
      </c>
      <c r="F13" s="2">
        <f t="shared" ca="1" si="0"/>
        <v>123.24725274725273</v>
      </c>
    </row>
    <row r="14" spans="1:6" x14ac:dyDescent="0.45">
      <c r="A14">
        <v>6</v>
      </c>
      <c r="B14" s="1">
        <f t="shared" si="1"/>
        <v>45997</v>
      </c>
      <c r="C14">
        <v>6</v>
      </c>
      <c r="D14" s="3">
        <f t="shared" si="2"/>
        <v>120</v>
      </c>
      <c r="E14">
        <f t="shared" si="3"/>
        <v>121</v>
      </c>
      <c r="F14" s="2">
        <f t="shared" ca="1" si="0"/>
        <v>117.6153846153846</v>
      </c>
    </row>
    <row r="15" spans="1:6" x14ac:dyDescent="0.45">
      <c r="A15">
        <v>7</v>
      </c>
      <c r="B15" s="1">
        <f t="shared" si="1"/>
        <v>45998</v>
      </c>
      <c r="C15">
        <v>4</v>
      </c>
      <c r="D15" s="3">
        <f t="shared" si="2"/>
        <v>115</v>
      </c>
      <c r="E15">
        <f t="shared" si="3"/>
        <v>117</v>
      </c>
      <c r="F15" s="2">
        <f t="shared" ca="1" si="0"/>
        <v>111.98351648351647</v>
      </c>
    </row>
    <row r="16" spans="1:6" x14ac:dyDescent="0.45">
      <c r="A16">
        <v>8</v>
      </c>
      <c r="B16" s="1">
        <f t="shared" si="1"/>
        <v>45999</v>
      </c>
      <c r="C16">
        <v>10</v>
      </c>
      <c r="D16" s="3">
        <f t="shared" si="2"/>
        <v>110</v>
      </c>
      <c r="E16">
        <f t="shared" si="3"/>
        <v>107</v>
      </c>
      <c r="F16" s="2">
        <f t="shared" ca="1" si="0"/>
        <v>106.35164835164834</v>
      </c>
    </row>
    <row r="17" spans="1:6" x14ac:dyDescent="0.45">
      <c r="A17">
        <v>9</v>
      </c>
      <c r="B17" s="1">
        <f t="shared" si="1"/>
        <v>46000</v>
      </c>
      <c r="C17">
        <v>5</v>
      </c>
      <c r="D17" s="3">
        <f t="shared" si="2"/>
        <v>105</v>
      </c>
      <c r="E17">
        <f t="shared" si="3"/>
        <v>102</v>
      </c>
      <c r="F17" s="2">
        <f t="shared" ca="1" si="0"/>
        <v>100.7197802197802</v>
      </c>
    </row>
    <row r="18" spans="1:6" x14ac:dyDescent="0.45">
      <c r="A18">
        <v>10</v>
      </c>
      <c r="B18" s="1">
        <f t="shared" si="1"/>
        <v>46001</v>
      </c>
      <c r="C18">
        <v>5</v>
      </c>
      <c r="D18" s="3">
        <f t="shared" si="2"/>
        <v>100</v>
      </c>
      <c r="E18">
        <f t="shared" si="3"/>
        <v>97</v>
      </c>
      <c r="F18" s="2">
        <f t="shared" ca="1" si="0"/>
        <v>95.087912087912073</v>
      </c>
    </row>
    <row r="19" spans="1:6" x14ac:dyDescent="0.45">
      <c r="A19">
        <v>11</v>
      </c>
      <c r="B19" s="1">
        <f t="shared" si="1"/>
        <v>46002</v>
      </c>
      <c r="C19">
        <v>10</v>
      </c>
      <c r="D19" s="3">
        <f t="shared" si="2"/>
        <v>95</v>
      </c>
      <c r="E19">
        <f t="shared" si="3"/>
        <v>87</v>
      </c>
      <c r="F19" s="2">
        <f t="shared" ca="1" si="0"/>
        <v>89.456043956043942</v>
      </c>
    </row>
    <row r="20" spans="1:6" x14ac:dyDescent="0.45">
      <c r="A20">
        <v>12</v>
      </c>
      <c r="B20" s="1">
        <f t="shared" si="1"/>
        <v>46003</v>
      </c>
      <c r="C20">
        <v>8</v>
      </c>
      <c r="D20" s="3">
        <f t="shared" si="2"/>
        <v>90</v>
      </c>
      <c r="E20">
        <f t="shared" si="3"/>
        <v>79</v>
      </c>
      <c r="F20" s="2">
        <f t="shared" ca="1" si="0"/>
        <v>83.824175824175796</v>
      </c>
    </row>
    <row r="21" spans="1:6" x14ac:dyDescent="0.45">
      <c r="A21">
        <v>13</v>
      </c>
      <c r="B21" s="1">
        <f t="shared" si="1"/>
        <v>46004</v>
      </c>
      <c r="D21" s="3">
        <f t="shared" si="2"/>
        <v>85</v>
      </c>
      <c r="E21" t="e">
        <f t="shared" si="3"/>
        <v>#N/A</v>
      </c>
      <c r="F21" s="2">
        <f t="shared" ca="1" si="0"/>
        <v>78.192307692307665</v>
      </c>
    </row>
    <row r="22" spans="1:6" x14ac:dyDescent="0.45">
      <c r="A22">
        <v>14</v>
      </c>
      <c r="B22" s="1">
        <f t="shared" si="1"/>
        <v>46005</v>
      </c>
      <c r="D22" s="3">
        <f t="shared" si="2"/>
        <v>80</v>
      </c>
      <c r="E22" t="e">
        <f t="shared" si="3"/>
        <v>#N/A</v>
      </c>
      <c r="F22" s="2">
        <f t="shared" ca="1" si="0"/>
        <v>72.560439560439534</v>
      </c>
    </row>
    <row r="23" spans="1:6" x14ac:dyDescent="0.45">
      <c r="A23">
        <v>15</v>
      </c>
      <c r="B23" s="1">
        <f t="shared" si="1"/>
        <v>46006</v>
      </c>
      <c r="D23" s="3">
        <f t="shared" si="2"/>
        <v>75</v>
      </c>
      <c r="E23" t="e">
        <f t="shared" si="3"/>
        <v>#N/A</v>
      </c>
      <c r="F23" s="2">
        <f t="shared" ca="1" si="0"/>
        <v>66.928571428571402</v>
      </c>
    </row>
    <row r="24" spans="1:6" x14ac:dyDescent="0.45">
      <c r="A24">
        <v>16</v>
      </c>
      <c r="B24" s="1">
        <f t="shared" si="1"/>
        <v>46007</v>
      </c>
      <c r="D24" s="3">
        <f t="shared" si="2"/>
        <v>70</v>
      </c>
      <c r="E24" t="e">
        <f t="shared" si="3"/>
        <v>#N/A</v>
      </c>
      <c r="F24" s="2">
        <f t="shared" ca="1" si="0"/>
        <v>61.296703296703271</v>
      </c>
    </row>
    <row r="25" spans="1:6" x14ac:dyDescent="0.45">
      <c r="A25">
        <v>17</v>
      </c>
      <c r="B25" s="1">
        <f t="shared" si="1"/>
        <v>46008</v>
      </c>
      <c r="D25" s="3">
        <f t="shared" si="2"/>
        <v>65</v>
      </c>
      <c r="E25" t="e">
        <f t="shared" si="3"/>
        <v>#N/A</v>
      </c>
      <c r="F25" s="2">
        <f t="shared" ca="1" si="0"/>
        <v>55.664835164835139</v>
      </c>
    </row>
    <row r="26" spans="1:6" x14ac:dyDescent="0.45">
      <c r="A26">
        <v>18</v>
      </c>
      <c r="B26" s="1">
        <f t="shared" si="1"/>
        <v>46009</v>
      </c>
      <c r="D26" s="3">
        <f t="shared" si="2"/>
        <v>60</v>
      </c>
      <c r="E26" t="e">
        <f t="shared" si="3"/>
        <v>#N/A</v>
      </c>
      <c r="F26" s="2">
        <f t="shared" ca="1" si="0"/>
        <v>50.032967032967008</v>
      </c>
    </row>
    <row r="27" spans="1:6" x14ac:dyDescent="0.45">
      <c r="A27">
        <v>19</v>
      </c>
      <c r="B27" s="1">
        <f t="shared" si="1"/>
        <v>46010</v>
      </c>
      <c r="D27" s="3">
        <f t="shared" si="2"/>
        <v>55</v>
      </c>
      <c r="E27" t="e">
        <f t="shared" si="3"/>
        <v>#N/A</v>
      </c>
      <c r="F27" s="2">
        <f t="shared" ca="1" si="0"/>
        <v>44.401098901098877</v>
      </c>
    </row>
    <row r="28" spans="1:6" x14ac:dyDescent="0.45">
      <c r="A28">
        <v>20</v>
      </c>
      <c r="B28" s="1">
        <f t="shared" si="1"/>
        <v>46011</v>
      </c>
      <c r="D28" s="3">
        <f t="shared" si="2"/>
        <v>50</v>
      </c>
      <c r="E28" t="e">
        <f t="shared" si="3"/>
        <v>#N/A</v>
      </c>
      <c r="F28" s="2">
        <f t="shared" ca="1" si="0"/>
        <v>38.769230769230745</v>
      </c>
    </row>
    <row r="29" spans="1:6" x14ac:dyDescent="0.45">
      <c r="A29">
        <v>21</v>
      </c>
      <c r="B29" s="1">
        <f t="shared" si="1"/>
        <v>46012</v>
      </c>
      <c r="D29" s="3">
        <f t="shared" si="2"/>
        <v>45</v>
      </c>
      <c r="E29" t="e">
        <f t="shared" si="3"/>
        <v>#N/A</v>
      </c>
      <c r="F29" s="2">
        <f t="shared" ca="1" si="0"/>
        <v>33.1373626373626</v>
      </c>
    </row>
    <row r="30" spans="1:6" x14ac:dyDescent="0.45">
      <c r="A30">
        <v>22</v>
      </c>
      <c r="B30" s="1">
        <f t="shared" si="1"/>
        <v>46013</v>
      </c>
      <c r="D30" s="3">
        <f t="shared" si="2"/>
        <v>40</v>
      </c>
      <c r="E30" t="e">
        <f t="shared" si="3"/>
        <v>#N/A</v>
      </c>
      <c r="F30" s="2">
        <f t="shared" ca="1" si="0"/>
        <v>27.505494505494468</v>
      </c>
    </row>
    <row r="31" spans="1:6" x14ac:dyDescent="0.45">
      <c r="A31">
        <v>23</v>
      </c>
      <c r="B31" s="1">
        <f t="shared" si="1"/>
        <v>46014</v>
      </c>
      <c r="D31" s="3">
        <f t="shared" si="2"/>
        <v>35</v>
      </c>
      <c r="E31" t="e">
        <f t="shared" si="3"/>
        <v>#N/A</v>
      </c>
      <c r="F31" s="2">
        <f t="shared" ca="1" si="0"/>
        <v>21.873626373626337</v>
      </c>
    </row>
    <row r="32" spans="1:6" x14ac:dyDescent="0.45">
      <c r="A32">
        <v>24</v>
      </c>
      <c r="B32" s="1">
        <f t="shared" si="1"/>
        <v>46015</v>
      </c>
      <c r="D32" s="3">
        <f t="shared" si="2"/>
        <v>30</v>
      </c>
      <c r="E32" t="e">
        <f t="shared" si="3"/>
        <v>#N/A</v>
      </c>
      <c r="F32" s="2">
        <f t="shared" ca="1" si="0"/>
        <v>16.241758241758191</v>
      </c>
    </row>
    <row r="33" spans="1:6" x14ac:dyDescent="0.45">
      <c r="A33">
        <v>25</v>
      </c>
      <c r="B33" s="1">
        <f t="shared" si="1"/>
        <v>46016</v>
      </c>
      <c r="D33" s="3">
        <f t="shared" si="2"/>
        <v>25</v>
      </c>
      <c r="E33" t="e">
        <f t="shared" si="3"/>
        <v>#N/A</v>
      </c>
      <c r="F33" s="2">
        <f t="shared" ca="1" si="0"/>
        <v>10.609890109890074</v>
      </c>
    </row>
    <row r="34" spans="1:6" x14ac:dyDescent="0.45">
      <c r="A34">
        <v>26</v>
      </c>
      <c r="B34" s="1">
        <f t="shared" si="1"/>
        <v>46017</v>
      </c>
      <c r="D34" s="3">
        <f t="shared" si="2"/>
        <v>20</v>
      </c>
      <c r="E34" t="e">
        <f t="shared" si="3"/>
        <v>#N/A</v>
      </c>
      <c r="F34" s="2">
        <f t="shared" ca="1" si="0"/>
        <v>4.9780219780219284</v>
      </c>
    </row>
    <row r="35" spans="1:6" x14ac:dyDescent="0.45">
      <c r="A35">
        <v>27</v>
      </c>
      <c r="B35" s="1">
        <f t="shared" si="1"/>
        <v>46018</v>
      </c>
      <c r="D35" s="3">
        <f t="shared" si="2"/>
        <v>15</v>
      </c>
      <c r="E35" t="e">
        <f t="shared" si="3"/>
        <v>#N/A</v>
      </c>
      <c r="F35" s="2">
        <f t="shared" ca="1" si="0"/>
        <v>-0.65384615384618883</v>
      </c>
    </row>
    <row r="36" spans="1:6" x14ac:dyDescent="0.45">
      <c r="A36">
        <v>28</v>
      </c>
      <c r="B36" s="1">
        <f t="shared" si="1"/>
        <v>46019</v>
      </c>
      <c r="D36" s="3">
        <f t="shared" si="2"/>
        <v>10</v>
      </c>
      <c r="E36" t="e">
        <f t="shared" si="3"/>
        <v>#N/A</v>
      </c>
      <c r="F36" s="2">
        <f t="shared" ca="1" si="0"/>
        <v>-6.2857142857143344</v>
      </c>
    </row>
    <row r="37" spans="1:6" x14ac:dyDescent="0.45">
      <c r="A37">
        <v>29</v>
      </c>
      <c r="B37" s="1">
        <f t="shared" si="1"/>
        <v>46020</v>
      </c>
      <c r="D37" s="3">
        <f t="shared" si="2"/>
        <v>5</v>
      </c>
      <c r="E37" t="e">
        <f t="shared" si="3"/>
        <v>#N/A</v>
      </c>
      <c r="F37" s="2">
        <f t="shared" ca="1" si="0"/>
        <v>-11.917582417582452</v>
      </c>
    </row>
    <row r="38" spans="1:6" x14ac:dyDescent="0.45">
      <c r="A38">
        <v>30</v>
      </c>
      <c r="B38" s="1">
        <f t="shared" si="1"/>
        <v>46021</v>
      </c>
      <c r="D38" s="3">
        <f t="shared" si="2"/>
        <v>0</v>
      </c>
      <c r="E38" t="e">
        <f t="shared" si="3"/>
        <v>#N/A</v>
      </c>
      <c r="F38" s="2">
        <f t="shared" ca="1" si="0"/>
        <v>-17.549450549450597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A6EC-A548-484F-9838-2439EFA4C1EE}">
  <sheetPr codeName="Лист2"/>
  <dimension ref="A1:F38"/>
  <sheetViews>
    <sheetView workbookViewId="0">
      <selection activeCell="D9" sqref="D9"/>
    </sheetView>
  </sheetViews>
  <sheetFormatPr defaultRowHeight="15.9" x14ac:dyDescent="0.45"/>
  <cols>
    <col min="1" max="1" width="8.0703125" customWidth="1"/>
    <col min="2" max="2" width="10.85546875" customWidth="1"/>
    <col min="3" max="3" width="9.140625" customWidth="1"/>
    <col min="4" max="4" width="14.0703125" customWidth="1"/>
    <col min="5" max="5" width="14.42578125" customWidth="1"/>
    <col min="6" max="6" width="11.0703125" customWidth="1"/>
  </cols>
  <sheetData>
    <row r="1" spans="1:6" x14ac:dyDescent="0.45">
      <c r="C1" s="4" t="s">
        <v>0</v>
      </c>
      <c r="D1" s="5">
        <v>150</v>
      </c>
    </row>
    <row r="2" spans="1:6" x14ac:dyDescent="0.45">
      <c r="C2" s="4" t="s">
        <v>1</v>
      </c>
      <c r="D2" s="6">
        <v>45992</v>
      </c>
    </row>
    <row r="3" spans="1:6" x14ac:dyDescent="0.45">
      <c r="C3" s="4" t="s">
        <v>2</v>
      </c>
      <c r="D3" s="6">
        <v>46021</v>
      </c>
    </row>
    <row r="4" spans="1:6" x14ac:dyDescent="0.45">
      <c r="C4" s="4" t="s">
        <v>3</v>
      </c>
      <c r="D4">
        <f>D3-D2+1</f>
        <v>30</v>
      </c>
    </row>
    <row r="5" spans="1:6" x14ac:dyDescent="0.45">
      <c r="C5" s="4" t="s">
        <v>8</v>
      </c>
      <c r="D5">
        <f>COUNTA(C8:C38)-1</f>
        <v>15</v>
      </c>
    </row>
    <row r="7" spans="1:6" ht="16.3" thickBot="1" x14ac:dyDescent="0.5">
      <c r="A7" s="7" t="s">
        <v>9</v>
      </c>
      <c r="B7" s="7" t="s">
        <v>4</v>
      </c>
      <c r="C7" s="7" t="s">
        <v>10</v>
      </c>
      <c r="D7" s="8" t="s">
        <v>11</v>
      </c>
      <c r="E7" s="9" t="s">
        <v>12</v>
      </c>
      <c r="F7" s="10" t="s">
        <v>7</v>
      </c>
    </row>
    <row r="8" spans="1:6" x14ac:dyDescent="0.45">
      <c r="A8">
        <v>0</v>
      </c>
      <c r="B8" s="1">
        <f>D2-1</f>
        <v>45991</v>
      </c>
      <c r="C8">
        <v>0</v>
      </c>
      <c r="D8" s="3">
        <f>$D$1/$D$4*A8</f>
        <v>0</v>
      </c>
      <c r="E8">
        <v>0</v>
      </c>
      <c r="F8" s="2">
        <f ca="1">FORECAST(A8,INDIRECT("E8:E"&amp;($D$5+8)),OFFSET($A$8,0,0,$D$5+1,1))</f>
        <v>-5.463235294117645</v>
      </c>
    </row>
    <row r="9" spans="1:6" x14ac:dyDescent="0.45">
      <c r="A9">
        <v>1</v>
      </c>
      <c r="B9" s="1">
        <f>B8+1</f>
        <v>45992</v>
      </c>
      <c r="C9">
        <v>3</v>
      </c>
      <c r="D9" s="3">
        <f>$D$1/$D$4*A9</f>
        <v>5</v>
      </c>
      <c r="E9">
        <f>IF(A9&gt;$D$5,NA(),E8+C9)</f>
        <v>3</v>
      </c>
      <c r="F9" s="2">
        <f t="shared" ref="F9:F38" ca="1" si="0">FORECAST(A9,INDIRECT("E8:E"&amp;($D$5+8)),OFFSET($A$8,0,0,$D$5+1,1))</f>
        <v>1.0985294117647078</v>
      </c>
    </row>
    <row r="10" spans="1:6" x14ac:dyDescent="0.45">
      <c r="A10">
        <v>2</v>
      </c>
      <c r="B10" s="1">
        <f t="shared" ref="B10:B38" si="1">B9+1</f>
        <v>45993</v>
      </c>
      <c r="C10">
        <v>8</v>
      </c>
      <c r="D10" s="3">
        <f t="shared" ref="D10:D38" si="2">$D$1/$D$4*A10</f>
        <v>10</v>
      </c>
      <c r="E10">
        <f t="shared" ref="E10:E38" si="3">IF(A10&gt;$D$5,NA(),E9+C10)</f>
        <v>11</v>
      </c>
      <c r="F10" s="2">
        <f t="shared" ca="1" si="0"/>
        <v>7.6602941176470605</v>
      </c>
    </row>
    <row r="11" spans="1:6" x14ac:dyDescent="0.45">
      <c r="A11">
        <v>3</v>
      </c>
      <c r="B11" s="1">
        <f t="shared" si="1"/>
        <v>45994</v>
      </c>
      <c r="C11">
        <v>10</v>
      </c>
      <c r="D11" s="3">
        <f t="shared" si="2"/>
        <v>15</v>
      </c>
      <c r="E11">
        <f t="shared" si="3"/>
        <v>21</v>
      </c>
      <c r="F11" s="2">
        <f t="shared" ca="1" si="0"/>
        <v>14.222058823529412</v>
      </c>
    </row>
    <row r="12" spans="1:6" x14ac:dyDescent="0.45">
      <c r="A12">
        <v>4</v>
      </c>
      <c r="B12" s="1">
        <f t="shared" si="1"/>
        <v>45995</v>
      </c>
      <c r="C12">
        <v>2</v>
      </c>
      <c r="D12" s="3">
        <f t="shared" si="2"/>
        <v>20</v>
      </c>
      <c r="E12">
        <f t="shared" si="3"/>
        <v>23</v>
      </c>
      <c r="F12" s="2">
        <f t="shared" ca="1" si="0"/>
        <v>20.783823529411766</v>
      </c>
    </row>
    <row r="13" spans="1:6" x14ac:dyDescent="0.45">
      <c r="A13">
        <v>5</v>
      </c>
      <c r="B13" s="1">
        <f t="shared" si="1"/>
        <v>45996</v>
      </c>
      <c r="C13">
        <v>0</v>
      </c>
      <c r="D13" s="3">
        <f t="shared" si="2"/>
        <v>25</v>
      </c>
      <c r="E13">
        <f t="shared" si="3"/>
        <v>23</v>
      </c>
      <c r="F13" s="2">
        <f t="shared" ca="1" si="0"/>
        <v>27.345588235294116</v>
      </c>
    </row>
    <row r="14" spans="1:6" x14ac:dyDescent="0.45">
      <c r="A14">
        <v>6</v>
      </c>
      <c r="B14" s="1">
        <f t="shared" si="1"/>
        <v>45997</v>
      </c>
      <c r="C14">
        <v>6</v>
      </c>
      <c r="D14" s="3">
        <f t="shared" si="2"/>
        <v>30</v>
      </c>
      <c r="E14">
        <f t="shared" si="3"/>
        <v>29</v>
      </c>
      <c r="F14" s="2">
        <f t="shared" ca="1" si="0"/>
        <v>33.90735294117647</v>
      </c>
    </row>
    <row r="15" spans="1:6" x14ac:dyDescent="0.45">
      <c r="A15">
        <v>7</v>
      </c>
      <c r="B15" s="1">
        <f t="shared" si="1"/>
        <v>45998</v>
      </c>
      <c r="C15">
        <v>4</v>
      </c>
      <c r="D15" s="3">
        <f t="shared" si="2"/>
        <v>35</v>
      </c>
      <c r="E15">
        <f t="shared" si="3"/>
        <v>33</v>
      </c>
      <c r="F15" s="2">
        <f t="shared" ca="1" si="0"/>
        <v>40.469117647058823</v>
      </c>
    </row>
    <row r="16" spans="1:6" x14ac:dyDescent="0.45">
      <c r="A16">
        <v>8</v>
      </c>
      <c r="B16" s="1">
        <f t="shared" si="1"/>
        <v>45999</v>
      </c>
      <c r="C16">
        <v>10</v>
      </c>
      <c r="D16" s="3">
        <f t="shared" si="2"/>
        <v>40</v>
      </c>
      <c r="E16">
        <f t="shared" si="3"/>
        <v>43</v>
      </c>
      <c r="F16" s="2">
        <f t="shared" ca="1" si="0"/>
        <v>47.030882352941177</v>
      </c>
    </row>
    <row r="17" spans="1:6" x14ac:dyDescent="0.45">
      <c r="A17">
        <v>9</v>
      </c>
      <c r="B17" s="1">
        <f t="shared" si="1"/>
        <v>46000</v>
      </c>
      <c r="C17">
        <v>5</v>
      </c>
      <c r="D17" s="3">
        <f t="shared" si="2"/>
        <v>45</v>
      </c>
      <c r="E17">
        <f t="shared" si="3"/>
        <v>48</v>
      </c>
      <c r="F17" s="2">
        <f t="shared" ca="1" si="0"/>
        <v>53.59264705882353</v>
      </c>
    </row>
    <row r="18" spans="1:6" x14ac:dyDescent="0.45">
      <c r="A18">
        <v>10</v>
      </c>
      <c r="B18" s="1">
        <f t="shared" si="1"/>
        <v>46001</v>
      </c>
      <c r="C18">
        <v>5</v>
      </c>
      <c r="D18" s="3">
        <f t="shared" si="2"/>
        <v>50</v>
      </c>
      <c r="E18">
        <f t="shared" si="3"/>
        <v>53</v>
      </c>
      <c r="F18" s="2">
        <f t="shared" ca="1" si="0"/>
        <v>60.154411764705877</v>
      </c>
    </row>
    <row r="19" spans="1:6" x14ac:dyDescent="0.45">
      <c r="A19">
        <v>11</v>
      </c>
      <c r="B19" s="1">
        <f t="shared" si="1"/>
        <v>46002</v>
      </c>
      <c r="C19">
        <v>10</v>
      </c>
      <c r="D19" s="3">
        <f t="shared" si="2"/>
        <v>55</v>
      </c>
      <c r="E19">
        <f t="shared" si="3"/>
        <v>63</v>
      </c>
      <c r="F19" s="2">
        <f t="shared" ca="1" si="0"/>
        <v>66.716176470588238</v>
      </c>
    </row>
    <row r="20" spans="1:6" x14ac:dyDescent="0.45">
      <c r="A20">
        <v>12</v>
      </c>
      <c r="B20" s="1">
        <f t="shared" si="1"/>
        <v>46003</v>
      </c>
      <c r="C20">
        <v>8</v>
      </c>
      <c r="D20" s="3">
        <f t="shared" si="2"/>
        <v>60</v>
      </c>
      <c r="E20">
        <f t="shared" si="3"/>
        <v>71</v>
      </c>
      <c r="F20" s="2">
        <f t="shared" ca="1" si="0"/>
        <v>73.277941176470591</v>
      </c>
    </row>
    <row r="21" spans="1:6" x14ac:dyDescent="0.45">
      <c r="A21">
        <v>13</v>
      </c>
      <c r="B21" s="1">
        <f t="shared" si="1"/>
        <v>46004</v>
      </c>
      <c r="C21">
        <v>10</v>
      </c>
      <c r="D21" s="3">
        <f t="shared" si="2"/>
        <v>65</v>
      </c>
      <c r="E21">
        <f t="shared" si="3"/>
        <v>81</v>
      </c>
      <c r="F21" s="2">
        <f t="shared" ca="1" si="0"/>
        <v>79.839705882352945</v>
      </c>
    </row>
    <row r="22" spans="1:6" x14ac:dyDescent="0.45">
      <c r="A22">
        <v>14</v>
      </c>
      <c r="B22" s="1">
        <f t="shared" si="1"/>
        <v>46005</v>
      </c>
      <c r="C22">
        <v>12</v>
      </c>
      <c r="D22" s="3">
        <f t="shared" si="2"/>
        <v>70</v>
      </c>
      <c r="E22">
        <f t="shared" si="3"/>
        <v>93</v>
      </c>
      <c r="F22" s="2">
        <f t="shared" ca="1" si="0"/>
        <v>86.401470588235298</v>
      </c>
    </row>
    <row r="23" spans="1:6" x14ac:dyDescent="0.45">
      <c r="A23">
        <v>15</v>
      </c>
      <c r="B23" s="1">
        <f t="shared" si="1"/>
        <v>46006</v>
      </c>
      <c r="C23">
        <v>12</v>
      </c>
      <c r="D23" s="3">
        <f t="shared" si="2"/>
        <v>75</v>
      </c>
      <c r="E23">
        <f t="shared" si="3"/>
        <v>105</v>
      </c>
      <c r="F23" s="2">
        <f t="shared" ca="1" si="0"/>
        <v>92.963235294117652</v>
      </c>
    </row>
    <row r="24" spans="1:6" x14ac:dyDescent="0.45">
      <c r="A24">
        <v>16</v>
      </c>
      <c r="B24" s="1">
        <f t="shared" si="1"/>
        <v>46007</v>
      </c>
      <c r="D24" s="3">
        <f t="shared" si="2"/>
        <v>80</v>
      </c>
      <c r="E24" t="e">
        <f t="shared" si="3"/>
        <v>#N/A</v>
      </c>
      <c r="F24" s="2">
        <f t="shared" ca="1" si="0"/>
        <v>99.525000000000006</v>
      </c>
    </row>
    <row r="25" spans="1:6" x14ac:dyDescent="0.45">
      <c r="A25">
        <v>17</v>
      </c>
      <c r="B25" s="1">
        <f t="shared" si="1"/>
        <v>46008</v>
      </c>
      <c r="D25" s="3">
        <f t="shared" si="2"/>
        <v>85</v>
      </c>
      <c r="E25" t="e">
        <f t="shared" si="3"/>
        <v>#N/A</v>
      </c>
      <c r="F25" s="2">
        <f t="shared" ca="1" si="0"/>
        <v>106.08676470588236</v>
      </c>
    </row>
    <row r="26" spans="1:6" x14ac:dyDescent="0.45">
      <c r="A26">
        <v>18</v>
      </c>
      <c r="B26" s="1">
        <f t="shared" si="1"/>
        <v>46009</v>
      </c>
      <c r="D26" s="3">
        <f t="shared" si="2"/>
        <v>90</v>
      </c>
      <c r="E26" t="e">
        <f t="shared" si="3"/>
        <v>#N/A</v>
      </c>
      <c r="F26" s="2">
        <f t="shared" ca="1" si="0"/>
        <v>112.64852941176471</v>
      </c>
    </row>
    <row r="27" spans="1:6" x14ac:dyDescent="0.45">
      <c r="A27">
        <v>19</v>
      </c>
      <c r="B27" s="1">
        <f t="shared" si="1"/>
        <v>46010</v>
      </c>
      <c r="D27" s="3">
        <f t="shared" si="2"/>
        <v>95</v>
      </c>
      <c r="E27" t="e">
        <f t="shared" si="3"/>
        <v>#N/A</v>
      </c>
      <c r="F27" s="2">
        <f t="shared" ca="1" si="0"/>
        <v>119.21029411764707</v>
      </c>
    </row>
    <row r="28" spans="1:6" x14ac:dyDescent="0.45">
      <c r="A28">
        <v>20</v>
      </c>
      <c r="B28" s="1">
        <f t="shared" si="1"/>
        <v>46011</v>
      </c>
      <c r="D28" s="3">
        <f t="shared" si="2"/>
        <v>100</v>
      </c>
      <c r="E28" t="e">
        <f t="shared" si="3"/>
        <v>#N/A</v>
      </c>
      <c r="F28" s="2">
        <f t="shared" ca="1" si="0"/>
        <v>125.77205882352939</v>
      </c>
    </row>
    <row r="29" spans="1:6" x14ac:dyDescent="0.45">
      <c r="A29">
        <v>21</v>
      </c>
      <c r="B29" s="1">
        <f t="shared" si="1"/>
        <v>46012</v>
      </c>
      <c r="D29" s="3">
        <f t="shared" si="2"/>
        <v>105</v>
      </c>
      <c r="E29" t="e">
        <f t="shared" si="3"/>
        <v>#N/A</v>
      </c>
      <c r="F29" s="2">
        <f t="shared" ca="1" si="0"/>
        <v>132.33382352941175</v>
      </c>
    </row>
    <row r="30" spans="1:6" x14ac:dyDescent="0.45">
      <c r="A30">
        <v>22</v>
      </c>
      <c r="B30" s="1">
        <f t="shared" si="1"/>
        <v>46013</v>
      </c>
      <c r="D30" s="3">
        <f t="shared" si="2"/>
        <v>110</v>
      </c>
      <c r="E30" t="e">
        <f t="shared" si="3"/>
        <v>#N/A</v>
      </c>
      <c r="F30" s="2">
        <f t="shared" ca="1" si="0"/>
        <v>138.8955882352941</v>
      </c>
    </row>
    <row r="31" spans="1:6" x14ac:dyDescent="0.45">
      <c r="A31">
        <v>23</v>
      </c>
      <c r="B31" s="1">
        <f t="shared" si="1"/>
        <v>46014</v>
      </c>
      <c r="D31" s="3">
        <f t="shared" si="2"/>
        <v>115</v>
      </c>
      <c r="E31" t="e">
        <f t="shared" si="3"/>
        <v>#N/A</v>
      </c>
      <c r="F31" s="2">
        <f t="shared" ca="1" si="0"/>
        <v>145.45735294117645</v>
      </c>
    </row>
    <row r="32" spans="1:6" x14ac:dyDescent="0.45">
      <c r="A32">
        <v>24</v>
      </c>
      <c r="B32" s="1">
        <f t="shared" si="1"/>
        <v>46015</v>
      </c>
      <c r="D32" s="3">
        <f t="shared" si="2"/>
        <v>120</v>
      </c>
      <c r="E32" t="e">
        <f t="shared" si="3"/>
        <v>#N/A</v>
      </c>
      <c r="F32" s="2">
        <f t="shared" ca="1" si="0"/>
        <v>152.01911764705881</v>
      </c>
    </row>
    <row r="33" spans="1:6" x14ac:dyDescent="0.45">
      <c r="A33">
        <v>25</v>
      </c>
      <c r="B33" s="1">
        <f t="shared" si="1"/>
        <v>46016</v>
      </c>
      <c r="D33" s="3">
        <f t="shared" si="2"/>
        <v>125</v>
      </c>
      <c r="E33" t="e">
        <f t="shared" si="3"/>
        <v>#N/A</v>
      </c>
      <c r="F33" s="2">
        <f t="shared" ca="1" si="0"/>
        <v>158.58088235294116</v>
      </c>
    </row>
    <row r="34" spans="1:6" x14ac:dyDescent="0.45">
      <c r="A34">
        <v>26</v>
      </c>
      <c r="B34" s="1">
        <f t="shared" si="1"/>
        <v>46017</v>
      </c>
      <c r="D34" s="3">
        <f t="shared" si="2"/>
        <v>130</v>
      </c>
      <c r="E34" t="e">
        <f t="shared" si="3"/>
        <v>#N/A</v>
      </c>
      <c r="F34" s="2">
        <f t="shared" ca="1" si="0"/>
        <v>165.14264705882351</v>
      </c>
    </row>
    <row r="35" spans="1:6" x14ac:dyDescent="0.45">
      <c r="A35">
        <v>27</v>
      </c>
      <c r="B35" s="1">
        <f t="shared" si="1"/>
        <v>46018</v>
      </c>
      <c r="D35" s="3">
        <f t="shared" si="2"/>
        <v>135</v>
      </c>
      <c r="E35" t="e">
        <f t="shared" si="3"/>
        <v>#N/A</v>
      </c>
      <c r="F35" s="2">
        <f t="shared" ca="1" si="0"/>
        <v>171.70441176470587</v>
      </c>
    </row>
    <row r="36" spans="1:6" x14ac:dyDescent="0.45">
      <c r="A36">
        <v>28</v>
      </c>
      <c r="B36" s="1">
        <f t="shared" si="1"/>
        <v>46019</v>
      </c>
      <c r="D36" s="3">
        <f t="shared" si="2"/>
        <v>140</v>
      </c>
      <c r="E36" t="e">
        <f t="shared" si="3"/>
        <v>#N/A</v>
      </c>
      <c r="F36" s="2">
        <f t="shared" ca="1" si="0"/>
        <v>178.26617647058822</v>
      </c>
    </row>
    <row r="37" spans="1:6" x14ac:dyDescent="0.45">
      <c r="A37">
        <v>29</v>
      </c>
      <c r="B37" s="1">
        <f t="shared" si="1"/>
        <v>46020</v>
      </c>
      <c r="D37" s="3">
        <f t="shared" si="2"/>
        <v>145</v>
      </c>
      <c r="E37" t="e">
        <f t="shared" si="3"/>
        <v>#N/A</v>
      </c>
      <c r="F37" s="2">
        <f t="shared" ca="1" si="0"/>
        <v>184.82794117647057</v>
      </c>
    </row>
    <row r="38" spans="1:6" x14ac:dyDescent="0.45">
      <c r="A38">
        <v>30</v>
      </c>
      <c r="B38" s="1">
        <f t="shared" si="1"/>
        <v>46021</v>
      </c>
      <c r="D38" s="3">
        <f t="shared" si="2"/>
        <v>150</v>
      </c>
      <c r="E38" t="e">
        <f t="shared" si="3"/>
        <v>#N/A</v>
      </c>
      <c r="F38" s="2">
        <f t="shared" ca="1" si="0"/>
        <v>191.38970588235293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Burndown</vt:lpstr>
      <vt:lpstr>Burnup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Pavlov</dc:creator>
  <cp:lastModifiedBy>Nikolay Pavlov</cp:lastModifiedBy>
  <dcterms:created xsi:type="dcterms:W3CDTF">2025-12-22T13:24:32Z</dcterms:created>
  <dcterms:modified xsi:type="dcterms:W3CDTF">2025-12-24T17:04:33Z</dcterms:modified>
</cp:coreProperties>
</file>