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DCCCA3AC-1808-404C-B0D8-637FF2D2B854}" xr6:coauthVersionLast="45" xr6:coauthVersionMax="45" xr10:uidLastSave="{00000000-0000-0000-0000-000000000000}"/>
  <bookViews>
    <workbookView xWindow="5769" yWindow="1843" windowWidth="21942" windowHeight="12343" xr2:uid="{7E2AC626-E4FD-4098-8FFD-3CAE4F012B7D}"/>
  </bookViews>
  <sheets>
    <sheet name="Примеры" sheetId="3" r:id="rId1"/>
    <sheet name="Водопад 1" sheetId="6" r:id="rId2"/>
    <sheet name="Водопад 2" sheetId="7" r:id="rId3"/>
    <sheet name="Водопад 3" sheetId="4" r:id="rId4"/>
    <sheet name="Еще вариант" sheetId="2" r:id="rId5"/>
  </sheets>
  <externalReferences>
    <externalReference r:id="rId6"/>
  </externalReferences>
  <definedNames>
    <definedName name="_xlchart.v1.11" hidden="1">'Водопад 1'!$A$2:$A$13</definedName>
    <definedName name="_xlchart.v1.12" hidden="1">'Водопад 1'!$B$1</definedName>
    <definedName name="_xlchart.v1.13" hidden="1">'Водопад 1'!$B$2:$B$13</definedName>
    <definedName name="_xlchart.v5.0" hidden="1">Примеры!$B$3:$B$17</definedName>
    <definedName name="_xlchart.v5.1" hidden="1">Примеры!$C$2</definedName>
    <definedName name="_xlchart.v5.10" hidden="1">Примеры!$C$28:$C$41</definedName>
    <definedName name="_xlchart.v5.14" hidden="1">'Водопад 1'!$A$2:$A$14</definedName>
    <definedName name="_xlchart.v5.15" hidden="1">'Водопад 1'!$A$2:$A$15</definedName>
    <definedName name="_xlchart.v5.16" hidden="1">'Водопад 1'!$B$1</definedName>
    <definedName name="_xlchart.v5.17" hidden="1">'Водопад 1'!$B$2:$B$14</definedName>
    <definedName name="_xlchart.v5.18" hidden="1">'Водопад 1'!$B$2:$B$15</definedName>
    <definedName name="_xlchart.v5.2" hidden="1">Примеры!$C$3:$C$17</definedName>
    <definedName name="_xlchart.v5.3" hidden="1">'Водопад 1'!$A$2:$A$14</definedName>
    <definedName name="_xlchart.v5.4" hidden="1">'Водопад 1'!$A$2:$A$14</definedName>
    <definedName name="_xlchart.v5.5" hidden="1">'Водопад 1'!$B$1</definedName>
    <definedName name="_xlchart.v5.6" hidden="1">'Водопад 1'!$B$2:$B$14</definedName>
    <definedName name="_xlchart.v5.7" hidden="1">'Водопад 1'!$B$2:$B$14</definedName>
    <definedName name="_xlchart.v5.8" hidden="1">Примеры!$B$28:$B$41</definedName>
    <definedName name="_xlchart.v5.9" hidden="1">Примеры!$C$27</definedName>
    <definedName name="Июнь_Влажность">[1]!Таблица3[Влажность %]</definedName>
    <definedName name="июнь_темп">[1]!Таблица3[[дневная t]:[ночная 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D4" i="4"/>
  <c r="C5" i="4"/>
  <c r="D5" i="4"/>
  <c r="C6" i="4"/>
  <c r="D6" i="4"/>
  <c r="C7" i="4"/>
  <c r="D7" i="4"/>
  <c r="C8" i="4"/>
  <c r="D8" i="4" s="1"/>
  <c r="C9" i="4" s="1"/>
  <c r="D9" i="4" s="1"/>
  <c r="C10" i="4" s="1"/>
  <c r="D10" i="4" s="1"/>
  <c r="C11" i="4" s="1"/>
  <c r="D11" i="4" s="1"/>
  <c r="C12" i="4" s="1"/>
  <c r="D12" i="4" s="1"/>
  <c r="C13" i="4" s="1"/>
  <c r="D13" i="4" s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2" i="7"/>
  <c r="G4" i="7"/>
  <c r="G5" i="7"/>
  <c r="G6" i="7"/>
  <c r="G7" i="7"/>
  <c r="G8" i="7"/>
  <c r="G9" i="7"/>
  <c r="G10" i="7"/>
  <c r="G11" i="7"/>
  <c r="G12" i="7"/>
  <c r="G13" i="7"/>
  <c r="G14" i="7"/>
  <c r="G15" i="7"/>
  <c r="G3" i="7"/>
  <c r="G2" i="7"/>
  <c r="F15" i="7"/>
  <c r="F8" i="7"/>
  <c r="E3" i="7"/>
  <c r="C3" i="7" s="1"/>
  <c r="C4" i="7" s="1"/>
  <c r="C5" i="7" s="1"/>
  <c r="C6" i="7" s="1"/>
  <c r="C7" i="7" s="1"/>
  <c r="C9" i="7" s="1"/>
  <c r="C10" i="7" s="1"/>
  <c r="C11" i="7" s="1"/>
  <c r="C12" i="7" s="1"/>
  <c r="C13" i="7" s="1"/>
  <c r="C14" i="7" s="1"/>
  <c r="E4" i="7"/>
  <c r="E5" i="7"/>
  <c r="E6" i="7"/>
  <c r="E7" i="7"/>
  <c r="E9" i="7"/>
  <c r="E10" i="7"/>
  <c r="E11" i="7"/>
  <c r="E12" i="7"/>
  <c r="E13" i="7"/>
  <c r="E14" i="7"/>
  <c r="E2" i="7"/>
  <c r="D3" i="7"/>
  <c r="D4" i="7"/>
  <c r="D5" i="7"/>
  <c r="D6" i="7"/>
  <c r="D7" i="7"/>
  <c r="D9" i="7"/>
  <c r="D10" i="7"/>
  <c r="D11" i="7"/>
  <c r="D12" i="7"/>
  <c r="D13" i="7"/>
  <c r="D14" i="7"/>
  <c r="D2" i="7"/>
  <c r="B15" i="6"/>
  <c r="B8" i="6"/>
  <c r="J54" i="7" l="1"/>
  <c r="I54" i="7"/>
  <c r="F54" i="7"/>
  <c r="E54" i="7"/>
  <c r="J53" i="7"/>
  <c r="I53" i="7"/>
  <c r="F53" i="7"/>
  <c r="E53" i="7"/>
  <c r="J52" i="7"/>
  <c r="I52" i="7"/>
  <c r="F52" i="7"/>
  <c r="E52" i="7"/>
  <c r="J51" i="7"/>
  <c r="I51" i="7"/>
  <c r="F51" i="7"/>
  <c r="E51" i="7"/>
  <c r="J50" i="7"/>
  <c r="I50" i="7"/>
  <c r="F50" i="7"/>
  <c r="E50" i="7"/>
  <c r="J49" i="7"/>
  <c r="I49" i="7"/>
  <c r="F49" i="7"/>
  <c r="E49" i="7"/>
  <c r="J48" i="7"/>
  <c r="I48" i="7"/>
  <c r="F48" i="7"/>
  <c r="E48" i="7"/>
  <c r="J47" i="7"/>
  <c r="I47" i="7"/>
  <c r="F47" i="7"/>
  <c r="E47" i="7"/>
  <c r="J46" i="7"/>
  <c r="I46" i="7"/>
  <c r="F46" i="7"/>
  <c r="E46" i="7"/>
  <c r="J45" i="7"/>
  <c r="I45" i="7"/>
  <c r="F45" i="7"/>
  <c r="E45" i="7"/>
  <c r="J44" i="7"/>
  <c r="I44" i="7"/>
  <c r="F44" i="7"/>
  <c r="E44" i="7"/>
  <c r="I43" i="7"/>
  <c r="F43" i="7"/>
  <c r="E43" i="7"/>
  <c r="D44" i="7" s="1"/>
  <c r="D45" i="7" s="1"/>
  <c r="D46" i="7" l="1"/>
  <c r="G43" i="7"/>
  <c r="G44" i="7"/>
  <c r="D47" i="7"/>
  <c r="G46" i="7"/>
  <c r="G45" i="7"/>
  <c r="D48" i="7" l="1"/>
  <c r="G47" i="7"/>
  <c r="D49" i="7" l="1"/>
  <c r="G48" i="7"/>
  <c r="D50" i="7" l="1"/>
  <c r="G49" i="7"/>
  <c r="G50" i="7" l="1"/>
  <c r="D51" i="7"/>
  <c r="D52" i="7" l="1"/>
  <c r="G51" i="7"/>
  <c r="D53" i="7" l="1"/>
  <c r="G52" i="7"/>
  <c r="D54" i="7" l="1"/>
  <c r="G54" i="7" s="1"/>
  <c r="G53" i="7"/>
  <c r="C6" i="3" l="1"/>
  <c r="C14" i="3" s="1"/>
  <c r="C17" i="3" s="1"/>
  <c r="C34" i="3" l="1"/>
  <c r="C41" i="3" s="1"/>
  <c r="D2" i="4"/>
  <c r="C3" i="4" s="1"/>
  <c r="D3" i="4" s="1"/>
  <c r="C13" i="2" l="1"/>
  <c r="J13" i="2" s="1"/>
  <c r="C12" i="2"/>
  <c r="F12" i="2" s="1"/>
  <c r="C11" i="2"/>
  <c r="G12" i="2" s="1"/>
  <c r="C10" i="2"/>
  <c r="J10" i="2" s="1"/>
  <c r="C9" i="2"/>
  <c r="F9" i="2" s="1"/>
  <c r="C8" i="2"/>
  <c r="G9" i="2" s="1"/>
  <c r="F7" i="2"/>
  <c r="C7" i="2"/>
  <c r="J7" i="2" s="1"/>
  <c r="C6" i="2"/>
  <c r="F6" i="2" s="1"/>
  <c r="G5" i="2"/>
  <c r="C5" i="2"/>
  <c r="G6" i="2" s="1"/>
  <c r="C4" i="2"/>
  <c r="J4" i="2" s="1"/>
  <c r="G3" i="2"/>
  <c r="C3" i="2"/>
  <c r="F3" i="2" s="1"/>
  <c r="D2" i="2"/>
  <c r="K2" i="2" s="1"/>
  <c r="C2" i="2"/>
  <c r="I3" i="2" s="1"/>
  <c r="J8" i="2" l="1"/>
  <c r="G8" i="2"/>
  <c r="G10" i="2"/>
  <c r="G4" i="2"/>
  <c r="F4" i="2"/>
  <c r="J5" i="2"/>
  <c r="F10" i="2"/>
  <c r="J11" i="2"/>
  <c r="G11" i="2"/>
  <c r="G7" i="2"/>
  <c r="H3" i="2"/>
  <c r="K3" i="2" s="1"/>
  <c r="H12" i="2"/>
  <c r="H6" i="2"/>
  <c r="H9" i="2"/>
  <c r="E5" i="2"/>
  <c r="I6" i="2"/>
  <c r="E8" i="2"/>
  <c r="I9" i="2"/>
  <c r="E11" i="2"/>
  <c r="I12" i="2"/>
  <c r="J3" i="2"/>
  <c r="F5" i="2"/>
  <c r="J6" i="2"/>
  <c r="F8" i="2"/>
  <c r="J9" i="2"/>
  <c r="F11" i="2"/>
  <c r="J12" i="2"/>
  <c r="H5" i="2"/>
  <c r="H8" i="2"/>
  <c r="H11" i="2"/>
  <c r="E4" i="2"/>
  <c r="I5" i="2"/>
  <c r="E7" i="2"/>
  <c r="I8" i="2"/>
  <c r="E10" i="2"/>
  <c r="I11" i="2"/>
  <c r="E13" i="2"/>
  <c r="F13" i="2"/>
  <c r="G13" i="2"/>
  <c r="H10" i="2"/>
  <c r="H13" i="2"/>
  <c r="E3" i="2"/>
  <c r="I4" i="2"/>
  <c r="E6" i="2"/>
  <c r="I7" i="2"/>
  <c r="E9" i="2"/>
  <c r="I10" i="2"/>
  <c r="E12" i="2"/>
  <c r="I13" i="2"/>
  <c r="H4" i="2"/>
  <c r="H7" i="2"/>
  <c r="K12" i="2" l="1"/>
  <c r="K13" i="2"/>
  <c r="K11" i="2"/>
  <c r="K10" i="2"/>
  <c r="K5" i="2"/>
  <c r="K7" i="2"/>
  <c r="K8" i="2"/>
  <c r="K9" i="2"/>
  <c r="K4" i="2"/>
  <c r="K6" i="2"/>
</calcChain>
</file>

<file path=xl/sharedStrings.xml><?xml version="1.0" encoding="utf-8"?>
<sst xmlns="http://schemas.openxmlformats.org/spreadsheetml/2006/main" count="134" uniqueCount="65">
  <si>
    <t>Месяц</t>
  </si>
  <si>
    <t>Значение</t>
  </si>
  <si>
    <t>Накопление</t>
  </si>
  <si>
    <t>Начало</t>
  </si>
  <si>
    <t>Отриц. пустышки</t>
  </si>
  <si>
    <t>Отриц. красные</t>
  </si>
  <si>
    <t>Отриц. зеленые</t>
  </si>
  <si>
    <t>Полож. пустышки</t>
  </si>
  <si>
    <t>Полож. красные</t>
  </si>
  <si>
    <t>Полож. зеленые</t>
  </si>
  <si>
    <t>Подписи данных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</si>
  <si>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</si>
  <si>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</si>
  <si>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</si>
  <si>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</si>
  <si>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</si>
  <si>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</si>
  <si>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</si>
  <si>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</si>
  <si>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</si>
  <si>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</si>
  <si>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</si>
  <si>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</si>
  <si>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Фактор</t>
  </si>
  <si>
    <t>Выручка</t>
  </si>
  <si>
    <t>Транспорт</t>
  </si>
  <si>
    <t>Хранение</t>
  </si>
  <si>
    <t>Реклама</t>
  </si>
  <si>
    <t>Установка</t>
  </si>
  <si>
    <t>Гарантийный ремонт</t>
  </si>
  <si>
    <t>Запчасти</t>
  </si>
  <si>
    <t>ЗП сотрудников</t>
  </si>
  <si>
    <t>Налоги</t>
  </si>
  <si>
    <t>Чистая прибыль</t>
  </si>
  <si>
    <t>График 1</t>
  </si>
  <si>
    <t>График 2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</si>
  <si>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</si>
  <si>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</si>
  <si>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</si>
  <si>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</si>
  <si>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</si>
  <si>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</si>
  <si>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</si>
  <si>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</si>
  <si>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</si>
  <si>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</si>
  <si>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</si>
  <si>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 1</t>
  </si>
  <si>
    <t>Итог 2</t>
  </si>
  <si>
    <t>Поток</t>
  </si>
  <si>
    <t>Сумма</t>
  </si>
  <si>
    <t>Возвраты</t>
  </si>
  <si>
    <t>Акцизы</t>
  </si>
  <si>
    <t>Валовая прибыль</t>
  </si>
  <si>
    <t>Себестоимость товара</t>
  </si>
  <si>
    <t>Операционная прибыль</t>
  </si>
  <si>
    <t>Пустышка</t>
  </si>
  <si>
    <t>Доход</t>
  </si>
  <si>
    <t>Расход</t>
  </si>
  <si>
    <t>Подписи</t>
  </si>
  <si>
    <t>Итоги</t>
  </si>
  <si>
    <t>Порог</t>
  </si>
  <si>
    <t>Линии</t>
  </si>
  <si>
    <t xml:space="preserve"> </t>
  </si>
  <si>
    <t>Пустышки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</si>
</sst>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sz val="12"/>
      <color rgb="FF9C0006"/>
      <name val="Calibri"/>
      <family val="2"/>
      <charset val="204"/>
    </font>
    <font>
      <sz val="12"/>
      <color rgb="FF9C5700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rgb="FF7F7F7F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2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2" fillId="0" borderId="4" applyNumberFormat="0" applyFill="0" applyAlignment="0" applyProtection="0"/>
  </cellStyleXfs>
  <cellXfs count="25">
    <xf numFmtId="0" fontId="0" fillId="0" borderId="0" xfId="0"/>
    <xf numFmtId="0" fontId="0" fillId="25" borderId="1" xfId="0" applyFill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 vertical="center" wrapText="1"/>
    </xf>
    <xf numFmtId="0" fontId="8" fillId="27" borderId="2" xfId="0" applyFont="1" applyFill="1" applyBorder="1" applyAlignment="1">
      <alignment horizontal="center" vertical="center" wrapText="1"/>
    </xf>
    <xf numFmtId="0" fontId="7" fillId="28" borderId="2" xfId="0" applyFont="1" applyFill="1" applyBorder="1" applyAlignment="1">
      <alignment horizontal="center" vertical="center" wrapText="1"/>
    </xf>
    <xf numFmtId="0" fontId="9" fillId="4" borderId="2" xfId="3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3" fillId="3" borderId="3" xfId="2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3" fillId="3" borderId="1" xfId="2" applyBorder="1"/>
    <xf numFmtId="0" fontId="0" fillId="0" borderId="1" xfId="0" applyBorder="1"/>
    <xf numFmtId="0" fontId="0" fillId="0" borderId="1" xfId="0" applyBorder="1"/>
    <xf numFmtId="0" fontId="6" fillId="30" borderId="1" xfId="0" applyFont="1" applyFill="1" applyBorder="1" applyAlignment="1">
      <alignment horizontal="center"/>
    </xf>
    <xf numFmtId="0" fontId="0" fillId="29" borderId="1" xfId="0" applyFill="1" applyBorder="1"/>
    <xf numFmtId="0" fontId="12" fillId="0" borderId="4" xfId="25"/>
    <xf numFmtId="0" fontId="0" fillId="30" borderId="0" xfId="0" applyFill="1"/>
    <xf numFmtId="0" fontId="13" fillId="2" borderId="0" xfId="1" applyFont="1"/>
    <xf numFmtId="0" fontId="0" fillId="31" borderId="0" xfId="0" applyFill="1"/>
    <xf numFmtId="0" fontId="12" fillId="0" borderId="4" xfId="25" applyAlignment="1">
      <alignment horizontal="center"/>
    </xf>
    <xf numFmtId="0" fontId="11" fillId="0" borderId="0" xfId="4"/>
    <xf numFmtId="0" fontId="11" fillId="0" borderId="0" xfId="4" applyFill="1" applyBorder="1" applyAlignment="1">
      <alignment horizontal="center"/>
    </xf>
    <xf numFmtId="0" fontId="11" fillId="0" borderId="0" xfId="4" applyBorder="1" applyAlignment="1">
      <alignment horizontal="center"/>
    </xf>
  </cellXfs>
  <cellStyles count="26">
    <cellStyle name="20% — акцент1" xfId="5" builtinId="30" customBuiltin="1"/>
    <cellStyle name="20% — акцент2" xfId="9" builtinId="34" customBuiltin="1"/>
    <cellStyle name="20% — акцент3" xfId="13" builtinId="38" customBuiltin="1"/>
    <cellStyle name="20% — акцент4" xfId="16" builtinId="42" customBuiltin="1"/>
    <cellStyle name="20% — акцент5" xfId="19" builtinId="46" customBuiltin="1"/>
    <cellStyle name="20% — акцент6" xfId="22" builtinId="50" customBuiltin="1"/>
    <cellStyle name="40% — акцент1" xfId="6" builtinId="31" customBuiltin="1"/>
    <cellStyle name="40% — акцент2" xfId="10" builtinId="35" customBuiltin="1"/>
    <cellStyle name="40% — акцент3" xfId="14" builtinId="39" customBuiltin="1"/>
    <cellStyle name="40% — акцент4" xfId="17" builtinId="43" customBuiltin="1"/>
    <cellStyle name="40% — акцент5" xfId="20" builtinId="47" customBuiltin="1"/>
    <cellStyle name="40% — акцент6" xfId="23" builtinId="51" customBuiltin="1"/>
    <cellStyle name="60% — акцент1" xfId="7" builtinId="32" customBuiltin="1"/>
    <cellStyle name="60% — акцент2" xfId="11" builtinId="36" customBuiltin="1"/>
    <cellStyle name="60% — акцент3" xfId="15" builtinId="40" customBuiltin="1"/>
    <cellStyle name="60% — акцент4" xfId="18" builtinId="44" customBuiltin="1"/>
    <cellStyle name="60% — акцент5" xfId="21" builtinId="48" customBuiltin="1"/>
    <cellStyle name="60% — акцент6" xfId="24" builtinId="52" customBuiltin="1"/>
    <cellStyle name="Акцент2" xfId="8" builtinId="33" customBuiltin="1"/>
    <cellStyle name="Акцент3" xfId="12" builtinId="37" customBuiltin="1"/>
    <cellStyle name="Заголовок 3" xfId="25" builtinId="18"/>
    <cellStyle name="Нейтральный" xfId="3" builtinId="28" customBuiltin="1"/>
    <cellStyle name="Обычный" xfId="0" builtinId="0"/>
    <cellStyle name="Плохой" xfId="2" builtinId="27" customBuiltin="1"/>
    <cellStyle name="Пояснение" xfId="4" builtinId="53" customBuiltin="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'Водопад 2'!$C$1</c:f>
              <c:strCache>
                <c:ptCount val="1"/>
                <c:pt idx="0">
                  <c:v>Пустышки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'Водопад 2'!$A$2:$A$15</c:f>
              <c:strCache>
                <c:ptCount val="1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Итог 1</c:v>
                </c:pt>
                <c:pt idx="7">
                  <c:v>июл</c:v>
                </c:pt>
                <c:pt idx="8">
                  <c:v>авг</c:v>
                </c:pt>
                <c:pt idx="9">
                  <c:v>сен</c:v>
                </c:pt>
                <c:pt idx="10">
                  <c:v>окт</c:v>
                </c:pt>
                <c:pt idx="11">
                  <c:v>ноя</c:v>
                </c:pt>
                <c:pt idx="12">
                  <c:v>дек</c:v>
                </c:pt>
                <c:pt idx="13">
                  <c:v>Итог 2</c:v>
                </c:pt>
              </c:strCache>
            </c:strRef>
          </c:cat>
          <c:val>
            <c:numRef>
              <c:f>'Водопад 2'!$C$2:$C$15</c:f>
              <c:numCache>
                <c:formatCode>General</c:formatCode>
                <c:ptCount val="14"/>
                <c:pt idx="0">
                  <c:v>0</c:v>
                </c:pt>
                <c:pt idx="1">
                  <c:v>52</c:v>
                </c:pt>
                <c:pt idx="2">
                  <c:v>64</c:v>
                </c:pt>
                <c:pt idx="3">
                  <c:v>49</c:v>
                </c:pt>
                <c:pt idx="4">
                  <c:v>49</c:v>
                </c:pt>
                <c:pt idx="5">
                  <c:v>77</c:v>
                </c:pt>
                <c:pt idx="7">
                  <c:v>57</c:v>
                </c:pt>
                <c:pt idx="8">
                  <c:v>57</c:v>
                </c:pt>
                <c:pt idx="9">
                  <c:v>79</c:v>
                </c:pt>
                <c:pt idx="10">
                  <c:v>107</c:v>
                </c:pt>
                <c:pt idx="11">
                  <c:v>85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7-4F22-8B54-D2536E83F911}"/>
            </c:ext>
          </c:extLst>
        </c:ser>
        <c:ser>
          <c:idx val="1"/>
          <c:order val="1"/>
          <c:tx>
            <c:strRef>
              <c:f>'Водопад 2'!$D$1</c:f>
              <c:strCache>
                <c:ptCount val="1"/>
                <c:pt idx="0">
                  <c:v>Доход</c:v>
                </c:pt>
              </c:strCache>
            </c:strRef>
          </c:tx>
          <c:spPr>
            <a:solidFill>
              <a:srgbClr val="00B050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'Водопад 2'!$A$2:$A$15</c:f>
              <c:strCache>
                <c:ptCount val="1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Итог 1</c:v>
                </c:pt>
                <c:pt idx="7">
                  <c:v>июл</c:v>
                </c:pt>
                <c:pt idx="8">
                  <c:v>авг</c:v>
                </c:pt>
                <c:pt idx="9">
                  <c:v>сен</c:v>
                </c:pt>
                <c:pt idx="10">
                  <c:v>окт</c:v>
                </c:pt>
                <c:pt idx="11">
                  <c:v>ноя</c:v>
                </c:pt>
                <c:pt idx="12">
                  <c:v>дек</c:v>
                </c:pt>
                <c:pt idx="13">
                  <c:v>Итог 2</c:v>
                </c:pt>
              </c:strCache>
            </c:strRef>
          </c:cat>
          <c:val>
            <c:numRef>
              <c:f>'Водопад 2'!$D$2:$D$15</c:f>
              <c:numCache>
                <c:formatCode>General</c:formatCode>
                <c:ptCount val="14"/>
                <c:pt idx="0">
                  <c:v>52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30</c:v>
                </c:pt>
                <c:pt idx="7">
                  <c:v>0</c:v>
                </c:pt>
                <c:pt idx="8">
                  <c:v>22</c:v>
                </c:pt>
                <c:pt idx="9">
                  <c:v>28</c:v>
                </c:pt>
                <c:pt idx="10">
                  <c:v>17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7-4F22-8B54-D2536E83F911}"/>
            </c:ext>
          </c:extLst>
        </c:ser>
        <c:ser>
          <c:idx val="2"/>
          <c:order val="2"/>
          <c:tx>
            <c:strRef>
              <c:f>'Водопад 2'!$E$1</c:f>
              <c:strCache>
                <c:ptCount val="1"/>
                <c:pt idx="0">
                  <c:v>Расход</c:v>
                </c:pt>
              </c:strCache>
            </c:strRef>
          </c:tx>
          <c:spPr>
            <a:solidFill>
              <a:srgbClr val="C00000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'Водопад 2'!$A$2:$A$15</c:f>
              <c:strCache>
                <c:ptCount val="1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Итог 1</c:v>
                </c:pt>
                <c:pt idx="7">
                  <c:v>июл</c:v>
                </c:pt>
                <c:pt idx="8">
                  <c:v>авг</c:v>
                </c:pt>
                <c:pt idx="9">
                  <c:v>сен</c:v>
                </c:pt>
                <c:pt idx="10">
                  <c:v>окт</c:v>
                </c:pt>
                <c:pt idx="11">
                  <c:v>ноя</c:v>
                </c:pt>
                <c:pt idx="12">
                  <c:v>дек</c:v>
                </c:pt>
                <c:pt idx="13">
                  <c:v>Итог 2</c:v>
                </c:pt>
              </c:strCache>
            </c:strRef>
          </c:cat>
          <c:val>
            <c:numRef>
              <c:f>'Водопад 2'!$E$2:$E$15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39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7-4F22-8B54-D2536E83F911}"/>
            </c:ext>
          </c:extLst>
        </c:ser>
        <c:ser>
          <c:idx val="3"/>
          <c:order val="3"/>
          <c:tx>
            <c:strRef>
              <c:f>'Водопад 2'!$F$1</c:f>
              <c:strCache>
                <c:ptCount val="1"/>
                <c:pt idx="0">
                  <c:v>Итоги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'Водопад 2'!$A$2:$A$15</c:f>
              <c:strCache>
                <c:ptCount val="1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Итог 1</c:v>
                </c:pt>
                <c:pt idx="7">
                  <c:v>июл</c:v>
                </c:pt>
                <c:pt idx="8">
                  <c:v>авг</c:v>
                </c:pt>
                <c:pt idx="9">
                  <c:v>сен</c:v>
                </c:pt>
                <c:pt idx="10">
                  <c:v>окт</c:v>
                </c:pt>
                <c:pt idx="11">
                  <c:v>ноя</c:v>
                </c:pt>
                <c:pt idx="12">
                  <c:v>дек</c:v>
                </c:pt>
                <c:pt idx="13">
                  <c:v>Итог 2</c:v>
                </c:pt>
              </c:strCache>
            </c:strRef>
          </c:cat>
          <c:val>
            <c:numRef>
              <c:f>'Водопад 2'!$F$2:$F$15</c:f>
              <c:numCache>
                <c:formatCode>General</c:formatCode>
                <c:ptCount val="14"/>
                <c:pt idx="6">
                  <c:v>107</c:v>
                </c:pt>
                <c:pt idx="1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7-4F22-8B54-D2536E83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870301055"/>
        <c:axId val="1214864127"/>
      </c:barChart>
      <c:lineChart>
        <c:grouping val="standard"/>
        <c:varyColors val="0"/>
        <c:ser>
          <c:idx val="5"/>
          <c:order val="5"/>
          <c:tx>
            <c:strRef>
              <c:f>'Водопад 2'!$H$1</c:f>
              <c:strCache>
                <c:ptCount val="1"/>
                <c:pt idx="0">
                  <c:v>Порог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'Водопад 2'!$A$2:$A$15</c:f>
              <c:strCache>
                <c:ptCount val="1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Итог 1</c:v>
                </c:pt>
                <c:pt idx="7">
                  <c:v>июл</c:v>
                </c:pt>
                <c:pt idx="8">
                  <c:v>авг</c:v>
                </c:pt>
                <c:pt idx="9">
                  <c:v>сен</c:v>
                </c:pt>
                <c:pt idx="10">
                  <c:v>окт</c:v>
                </c:pt>
                <c:pt idx="11">
                  <c:v>ноя</c:v>
                </c:pt>
                <c:pt idx="12">
                  <c:v>дек</c:v>
                </c:pt>
                <c:pt idx="13">
                  <c:v>Итог 2</c:v>
                </c:pt>
              </c:strCache>
            </c:strRef>
          </c:cat>
          <c:val>
            <c:numRef>
              <c:f>'Водопад 2'!$H$2:$H$15</c:f>
              <c:numCache>
                <c:formatCode>General</c:formatCode>
                <c:ptCount val="14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7-4F22-8B54-D2536E83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01055"/>
        <c:axId val="1214864127"/>
      </c:lineChart>
      <c:scatterChart>
        <c:scatterStyle val="lineMarker"/>
        <c:varyColors val="0"/>
        <c:ser>
          <c:idx val="4"/>
          <c:order val="4"/>
          <c:tx>
            <c:strRef>
              <c:f>'Водопад 2'!$G$1</c:f>
              <c:strCache>
                <c:ptCount val="1"/>
                <c:pt idx="0">
                  <c:v>Линии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plus"/>
            <c:errValType val="stdErr"/>
            <c:noEndCap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'Водопад 2'!$A$2:$A$15</c:f>
              <c:strCache>
                <c:ptCount val="14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Итог 1</c:v>
                </c:pt>
                <c:pt idx="7">
                  <c:v>июл</c:v>
                </c:pt>
                <c:pt idx="8">
                  <c:v>авг</c:v>
                </c:pt>
                <c:pt idx="9">
                  <c:v>сен</c:v>
                </c:pt>
                <c:pt idx="10">
                  <c:v>окт</c:v>
                </c:pt>
                <c:pt idx="11">
                  <c:v>ноя</c:v>
                </c:pt>
                <c:pt idx="12">
                  <c:v>дек</c:v>
                </c:pt>
                <c:pt idx="13">
                  <c:v>Итог 2</c:v>
                </c:pt>
              </c:strCache>
            </c:strRef>
          </c:xVal>
          <c:yVal>
            <c:numRef>
              <c:f>'Водопад 2'!$G$2:$G$15</c:f>
              <c:numCache>
                <c:formatCode>General</c:formatCode>
                <c:ptCount val="14"/>
                <c:pt idx="0">
                  <c:v>52</c:v>
                </c:pt>
                <c:pt idx="1">
                  <c:v>75</c:v>
                </c:pt>
                <c:pt idx="2">
                  <c:v>64</c:v>
                </c:pt>
                <c:pt idx="3">
                  <c:v>49</c:v>
                </c:pt>
                <c:pt idx="4">
                  <c:v>77</c:v>
                </c:pt>
                <c:pt idx="5">
                  <c:v>107</c:v>
                </c:pt>
                <c:pt idx="6">
                  <c:v>107</c:v>
                </c:pt>
                <c:pt idx="7">
                  <c:v>57</c:v>
                </c:pt>
                <c:pt idx="8">
                  <c:v>79</c:v>
                </c:pt>
                <c:pt idx="9">
                  <c:v>107</c:v>
                </c:pt>
                <c:pt idx="10">
                  <c:v>124</c:v>
                </c:pt>
                <c:pt idx="11">
                  <c:v>85</c:v>
                </c:pt>
                <c:pt idx="12">
                  <c:v>68</c:v>
                </c:pt>
                <c:pt idx="13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37-4F22-8B54-D2536E83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301055"/>
        <c:axId val="1214864127"/>
      </c:scatterChart>
      <c:catAx>
        <c:axId val="870301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864127"/>
        <c:crosses val="autoZero"/>
        <c:auto val="1"/>
        <c:lblAlgn val="ctr"/>
        <c:lblOffset val="100"/>
        <c:noMultiLvlLbl val="0"/>
      </c:catAx>
      <c:valAx>
        <c:axId val="121486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0301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'Водопад 3'!$C$1</c:f>
              <c:strCache>
                <c:ptCount val="1"/>
                <c:pt idx="0">
                  <c:v>График 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'Водопад 3'!$A$2:$A$13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'Водопад 3'!$C$2:$C$13</c:f>
              <c:numCache>
                <c:formatCode>General</c:formatCode>
                <c:ptCount val="12"/>
                <c:pt idx="0">
                  <c:v>0</c:v>
                </c:pt>
                <c:pt idx="1">
                  <c:v>52</c:v>
                </c:pt>
                <c:pt idx="2">
                  <c:v>75</c:v>
                </c:pt>
                <c:pt idx="3">
                  <c:v>64</c:v>
                </c:pt>
                <c:pt idx="4">
                  <c:v>49</c:v>
                </c:pt>
                <c:pt idx="5">
                  <c:v>77</c:v>
                </c:pt>
                <c:pt idx="6">
                  <c:v>107</c:v>
                </c:pt>
                <c:pt idx="7">
                  <c:v>57</c:v>
                </c:pt>
                <c:pt idx="8">
                  <c:v>79</c:v>
                </c:pt>
                <c:pt idx="9">
                  <c:v>107</c:v>
                </c:pt>
                <c:pt idx="10">
                  <c:v>124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5-4D45-B145-70B9DA9B250A}"/>
            </c:ext>
          </c:extLst>
        </c:ser>
        <c:ser>
          <c:idx val="1"/>
          <c:order val="1"/>
          <c:tx>
            <c:strRef>
              <c:f>'Водопад 3'!$D$1</c:f>
              <c:strCache>
                <c:ptCount val="1"/>
                <c:pt idx="0">
                  <c:v>График 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'Водопад 3'!$A$2:$A$13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'Водопад 3'!$D$2:$D$13</c:f>
              <c:numCache>
                <c:formatCode>General</c:formatCode>
                <c:ptCount val="12"/>
                <c:pt idx="0">
                  <c:v>52</c:v>
                </c:pt>
                <c:pt idx="1">
                  <c:v>75</c:v>
                </c:pt>
                <c:pt idx="2">
                  <c:v>64</c:v>
                </c:pt>
                <c:pt idx="3">
                  <c:v>49</c:v>
                </c:pt>
                <c:pt idx="4">
                  <c:v>77</c:v>
                </c:pt>
                <c:pt idx="5">
                  <c:v>107</c:v>
                </c:pt>
                <c:pt idx="6">
                  <c:v>57</c:v>
                </c:pt>
                <c:pt idx="7">
                  <c:v>79</c:v>
                </c:pt>
                <c:pt idx="8">
                  <c:v>107</c:v>
                </c:pt>
                <c:pt idx="9">
                  <c:v>124</c:v>
                </c:pt>
                <c:pt idx="10">
                  <c:v>85</c:v>
                </c:pt>
                <c:pt idx="1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5-4D45-B145-70B9DA9B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rgbClr val="00B050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rgbClr val="C00000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872881119"/>
        <c:axId val="501799407"/>
      </c:lineChart>
      <c:catAx>
        <c:axId val="87288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1799407"/>
        <c:crosses val="autoZero"/>
        <c:auto val="1"/>
        <c:lblAlgn val="ctr"/>
        <c:lblOffset val="100"/>
        <c:noMultiLvlLbl val="0"/>
      </c:catAx>
      <c:valAx>
        <c:axId val="50179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88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ru-RU">
                <a:solidFill>
                  <a:schemeClr val="bg1">
                    <a:lumMod val="50000"/>
                  </a:schemeClr>
                </a:solidFill>
              </a:rPr>
              <a:t>Поток наличности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'Еще вариант'!$D$1</c:f>
              <c:strCache>
                <c:ptCount val="1"/>
                <c:pt idx="0">
                  <c:v>Начало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вариант'!$D$2:$D$13</c:f>
              <c:numCache>
                <c:formatCode>General</c:formatCode>
                <c:ptCount val="12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B-4A64-9906-2E3FB8D85193}"/>
            </c:ext>
          </c:extLst>
        </c:ser>
        <c:ser>
          <c:idx val="1"/>
          <c:order val="1"/>
          <c:tx>
            <c:strRef>
              <c:f>'Еще вариант'!$E$1</c:f>
              <c:strCache>
                <c:ptCount val="1"/>
                <c:pt idx="0">
                  <c:v>Отриц. пустышки</c:v>
                </c:pt>
              </c:strCache>
            </c:strRef>
          </c:tx>
          <c:spPr>
            <a:noFill/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вариант'!$E$2:$E$13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B-4A64-9906-2E3FB8D85193}"/>
            </c:ext>
          </c:extLst>
        </c:ser>
        <c:ser>
          <c:idx val="2"/>
          <c:order val="2"/>
          <c:tx>
            <c:strRef>
              <c:f>'Еще вариант'!$F$1</c:f>
              <c:strCache>
                <c:ptCount val="1"/>
                <c:pt idx="0">
                  <c:v>Отриц. красные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вариант'!$F$2:$F$13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-3.5699999999999994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B-4A64-9906-2E3FB8D85193}"/>
            </c:ext>
          </c:extLst>
        </c:ser>
        <c:ser>
          <c:idx val="3"/>
          <c:order val="3"/>
          <c:tx>
            <c:strRef>
              <c:f>'Еще вариант'!$G$1</c:f>
              <c:strCache>
                <c:ptCount val="1"/>
                <c:pt idx="0">
                  <c:v>Отриц. зеленые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вариант'!$G$2:$G$13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-3.5699999999999994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B-4A64-9906-2E3FB8D85193}"/>
            </c:ext>
          </c:extLst>
        </c:ser>
        <c:ser>
          <c:idx val="4"/>
          <c:order val="4"/>
          <c:tx>
            <c:strRef>
              <c:f>'Еще вариант'!$H$1</c:f>
              <c:strCache>
                <c:ptCount val="1"/>
                <c:pt idx="0">
                  <c:v>Полож. пустышки</c:v>
                </c:pt>
              </c:strCache>
            </c:strRef>
          </c:tx>
          <c:spPr>
            <a:noFill/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вариант'!$H$2:$H$13</c:f>
              <c:numCache>
                <c:formatCode>General</c:formatCode>
                <c:ptCount val="12"/>
                <c:pt idx="1">
                  <c:v>2</c:v>
                </c:pt>
                <c:pt idx="2">
                  <c:v>5.2</c:v>
                </c:pt>
                <c:pt idx="3">
                  <c:v>3.6900000000000004</c:v>
                </c:pt>
                <c:pt idx="4">
                  <c:v>3.6900000000000004</c:v>
                </c:pt>
                <c:pt idx="5">
                  <c:v>5.1000000000000005</c:v>
                </c:pt>
                <c:pt idx="6">
                  <c:v>6.7</c:v>
                </c:pt>
                <c:pt idx="7">
                  <c:v>0</c:v>
                </c:pt>
                <c:pt idx="8">
                  <c:v>0</c:v>
                </c:pt>
                <c:pt idx="9">
                  <c:v>2.7800000000000002</c:v>
                </c:pt>
                <c:pt idx="10">
                  <c:v>4.9000000000000004</c:v>
                </c:pt>
                <c:pt idx="11">
                  <c:v>0.90000000000000036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4B-4A64-9906-2E3FB8D85193}"/>
            </c:ext>
          </c:extLst>
        </c:ser>
        <c:ser>
          <c:idx val="5"/>
          <c:order val="5"/>
          <c:tx>
            <c:strRef>
              <c:f>'Еще вариант'!$I$1</c:f>
              <c:strCache>
                <c:ptCount val="1"/>
                <c:pt idx="0">
                  <c:v>Полож. красные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вариант'!$I$2:$I$13</c:f>
              <c:numCache>
                <c:formatCode>General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2.71</c:v>
                </c:pt>
                <c:pt idx="4">
                  <c:v>0</c:v>
                </c:pt>
                <c:pt idx="5">
                  <c:v>0</c:v>
                </c:pt>
                <c:pt idx="6">
                  <c:v>1.1200000000000001</c:v>
                </c:pt>
                <c:pt idx="7">
                  <c:v>6.7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4B-4A64-9906-2E3FB8D85193}"/>
            </c:ext>
          </c:extLst>
        </c:ser>
        <c:ser>
          <c:idx val="6"/>
          <c:order val="6"/>
          <c:tx>
            <c:strRef>
              <c:f>'Еще вариант'!$J$1</c:f>
              <c:strCache>
                <c:ptCount val="1"/>
                <c:pt idx="0">
                  <c:v>Полож. зеленые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вариант'!$J$2:$J$13</c:f>
              <c:numCache>
                <c:formatCode>General</c:formatCode>
                <c:ptCount val="12"/>
                <c:pt idx="1">
                  <c:v>3.2</c:v>
                </c:pt>
                <c:pt idx="2">
                  <c:v>1.2</c:v>
                </c:pt>
                <c:pt idx="3">
                  <c:v>0</c:v>
                </c:pt>
                <c:pt idx="4">
                  <c:v>1.41</c:v>
                </c:pt>
                <c:pt idx="5">
                  <c:v>2.72</c:v>
                </c:pt>
                <c:pt idx="6">
                  <c:v>0</c:v>
                </c:pt>
                <c:pt idx="7">
                  <c:v>0</c:v>
                </c:pt>
                <c:pt idx="8">
                  <c:v>2.7800000000000002</c:v>
                </c:pt>
                <c:pt idx="9">
                  <c:v>2.12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B-4A64-9906-2E3FB8D8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29308784"/>
        <c:axId val="430780720"/>
      </c:barChart>
      <c:lineChart>
        <c:grouping val="standard"/>
        <c:varyColors val="0"/>
        <c:ser>
          <c:idx val="7"/>
          <c:order val="7"/>
          <c:tx>
            <c:strRef>
              <c:f>'Еще вариант'!$K$1</c:f>
              <c:strCache>
                <c:ptCount val="1"/>
                <c:pt idx="0">
                  <c:v>Подписи данных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'Еще вариант'!$A$2:$A$13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'Еще вариант'!$K$2:$K$13</c:f>
              <c:numCache>
                <c:formatCode>General</c:formatCode>
                <c:ptCount val="12"/>
                <c:pt idx="0">
                  <c:v>2</c:v>
                </c:pt>
                <c:pt idx="1">
                  <c:v>5.2</c:v>
                </c:pt>
                <c:pt idx="2">
                  <c:v>6.4</c:v>
                </c:pt>
                <c:pt idx="3">
                  <c:v>6.4</c:v>
                </c:pt>
                <c:pt idx="4">
                  <c:v>5.1000000000000005</c:v>
                </c:pt>
                <c:pt idx="5">
                  <c:v>7.82</c:v>
                </c:pt>
                <c:pt idx="6">
                  <c:v>7.82</c:v>
                </c:pt>
                <c:pt idx="7">
                  <c:v>6.7</c:v>
                </c:pt>
                <c:pt idx="8">
                  <c:v>2.7800000000000002</c:v>
                </c:pt>
                <c:pt idx="9">
                  <c:v>4.9000000000000004</c:v>
                </c:pt>
                <c:pt idx="10">
                  <c:v>5.9</c:v>
                </c:pt>
                <c:pt idx="1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4B-4A64-9906-2E3FB8D8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08784"/>
        <c:axId val="430780720"/>
      </c:lineChart>
      <c:catAx>
        <c:axId val="42930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0780720"/>
        <c:crosses val="autoZero"/>
        <c:auto val="1"/>
        <c:lblAlgn val="ctr"/>
        <c:lblOffset val="100"/>
        <c:noMultiLvlLbl val="0"/>
      </c:catAx>
      <c:valAx>
        <c:axId val="43078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ru-RU"/>
          </a:p>
        </c:txPr>
        <c:crossAx val="429308784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_xlchart.v5.0</cx:f>
      </cx:strDim>
      <cx:numDim type="val">
        <cx:f>_xlchart.v5.2</cx:f>
      </cx:numDim>
    </cx:data>
  </cx:chartData>
  <cx:chart>
    <cx:title pos="t" align="ctr" overlay="0">
      <cx:tx>
        <cx:txData>
          <cx:v>Анализ прибыли компании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Анализ прибыли компании</a:t>
          </a:r>
        </a:p>
      </cx:txPr>
    </cx:title>
    <cx:plotArea>
      <cx:plotAreaRegion>
        <cx:series layoutId="waterfall" uniqueId="{CCF7BAA2-9A32-4290-BE5E-605F7219EBE0}">
          <cx:tx>
            <cx:txData>
              <cx:f>_xlchart.v5.1</cx:f>
              <cx:v>Сумма</cx:v>
            </cx:txData>
          </cx:tx>
          <cx:spPr>
            <a:ln w="6350">
              <a:solidFill>
                <a:schemeClr val="tx1"/>
              </a:solidFill>
            </a:ln>
          </cx:spPr>
          <cx:dataLabels pos="outEnd">
            <cx:visibility seriesName="0" categoryName="0" value="1"/>
            <cx:separator>, </cx:separator>
          </cx:dataLabels>
          <cx:dataId val="0"/>
          <cx:layoutPr>
            <cx:visibility connectorLines="1"/>
            <cx:subtotals>
              <cx:idx val="3"/>
              <cx:idx val="11"/>
              <cx:idx val="14"/>
            </cx:subtotals>
          </cx:layoutPr>
        </cx:series>
      </cx:plotAreaRegion>
      <cx:axis id="0">
        <cx:catScaling gapWidth="0.280000001"/>
        <cx:tickLabels/>
      </cx:axis>
      <cx:axis id="1">
        <cx:valScaling/>
        <cx:majorGridlines/>
        <cx:tickLabels/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ru-RU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fmtOvrs>
    <cx:fmtOvr idx="1">
      <cx:spPr>
        <a:solidFill>
          <a:srgbClr val="C00000"/>
        </a:solidFill>
      </cx:spPr>
    </cx:fmtOvr>
    <cx:fmtOvr idx="0">
      <cx:spPr>
        <a:solidFill>
          <a:srgbClr val="00B050"/>
        </a:solidFill>
      </cx:spPr>
    </cx:fmtOvr>
  </cx:fmtOvr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_xlchart.v5.8</cx:f>
      </cx:strDim>
      <cx:numDim type="val">
        <cx:f>_xlchart.v5.10</cx:f>
      </cx:numDim>
    </cx:data>
  </cx:chartData>
  <cx:chart>
    <cx:title pos="t" align="ctr" overlay="0">
      <cx:tx>
        <cx:txData>
          <cx:v>Поток наличности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Поток наличности</a:t>
          </a:r>
        </a:p>
      </cx:txPr>
    </cx:title>
    <cx:plotArea>
      <cx:plotAreaRegion>
        <cx:series layoutId="waterfall" uniqueId="{9056B050-2933-4EEC-A43C-45D365DAD436}">
          <cx:tx>
            <cx:txData>
              <cx:f>_xlchart.v5.9</cx:f>
              <cx:v>Сумма</cx:v>
            </cx:txData>
          </cx:tx>
          <cx:spPr>
            <a:ln w="9525">
              <a:solidFill>
                <a:schemeClr val="tx1"/>
              </a:solidFill>
            </a:ln>
          </cx:spPr>
          <cx:dataLabels>
            <cx:visibility seriesName="0" categoryName="0" value="1"/>
          </cx:dataLabels>
          <cx:dataId val="0"/>
          <cx:layoutPr>
            <cx:subtotals>
              <cx:idx val="6"/>
              <cx:idx val="13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ru-RU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fmtOvrs>
    <cx:fmtOvr idx="0">
      <cx:spPr>
        <a:solidFill>
          <a:srgbClr val="00B050"/>
        </a:solidFill>
      </cx:spPr>
    </cx:fmtOvr>
    <cx:fmtOvr idx="1">
      <cx:spPr>
        <a:solidFill>
          <a:srgbClr val="C00000"/>
        </a:solidFill>
      </cx:spPr>
    </cx:fmtOvr>
  </cx:fmtOvr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_xlchart.v5.15</cx:f>
      </cx:strDim>
      <cx:numDim type="val">
        <cx:f>_xlchart.v5.18</cx:f>
      </cx:numDim>
    </cx:data>
  </cx:chartData>
  <cx:chart>
    <cx:title pos="t" align="ctr" overlay="0"/>
    <cx:plotArea>
      <cx:plotAreaRegion>
        <cx:series layoutId="waterfall" uniqueId="{2B412CDC-53ED-4631-93BA-F0A3D1CD97CE}">
          <cx:tx>
            <cx:txData>
              <cx:f>_xlchart.v5.16</cx:f>
              <cx:v>Поток</cx:v>
            </cx:txData>
          </cx:tx>
          <cx:dataLabels pos="outEnd">
            <cx:visibility seriesName="0" categoryName="0" value="1"/>
          </cx:dataLabels>
          <cx:dataId val="0"/>
          <cx:layoutPr>
            <cx:subtotals>
              <cx:idx val="6"/>
              <cx:idx val="13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ru-RU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fmtOvrs>
    <cx:fmtOvr idx="0">
      <cx:spPr>
        <a:solidFill>
          <a:srgbClr val="00B050"/>
        </a:solidFill>
      </cx:spPr>
    </cx:fmtOvr>
    <cx:fmtOvr idx="1">
      <cx:spPr>
        <a:solidFill>
          <a:srgbClr val="C00000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653142</xdr:colOff>
      <xdr:row>25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320450CD-EE6F-41B1-A0F7-606FC0C0AF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30386" y="185057"/>
              <a:ext cx="6531427" cy="4441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  <xdr:twoCellAnchor>
    <xdr:from>
      <xdr:col>4</xdr:col>
      <xdr:colOff>1</xdr:colOff>
      <xdr:row>25</xdr:row>
      <xdr:rowOff>185056</xdr:rowOff>
    </xdr:from>
    <xdr:to>
      <xdr:col>14</xdr:col>
      <xdr:colOff>0</xdr:colOff>
      <xdr:row>47</xdr:row>
      <xdr:rowOff>185056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2D10C128-86A9-42F2-A2A2-E2027C95BD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30387" y="4811485"/>
              <a:ext cx="6531427" cy="40712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389162</xdr:colOff>
      <xdr:row>0</xdr:row>
      <xdr:rowOff>157842</xdr:rowOff>
    </xdr:from>
    <xdr:to>
      <xdr:col>11</xdr:col>
      <xdr:colOff>631371</xdr:colOff>
      <xdr:row>20</xdr:row>
      <xdr:rowOff>48985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B9509581-158F-4ECF-817E-89D238A038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8591" y="157842"/>
              <a:ext cx="5467351" cy="34126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351063</xdr:colOff>
      <xdr:row>0</xdr:row>
      <xdr:rowOff>114300</xdr:rowOff>
    </xdr:from>
    <xdr:to>
      <xdr:col>16</xdr:col>
      <xdr:colOff>332014</xdr:colOff>
      <xdr:row>18</xdr:row>
      <xdr:rowOff>5444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6AD75A77-6B01-47B7-9570-562D5C846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</xdr:colOff>
      <xdr:row>0</xdr:row>
      <xdr:rowOff>185055</xdr:rowOff>
    </xdr:from>
    <xdr:to>
      <xdr:col>13</xdr:col>
      <xdr:colOff>653142</xdr:colOff>
      <xdr:row>20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7AF5C4E-6B22-4CCC-823A-CB78F4FCB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13</xdr:row>
      <xdr:rowOff>157162</xdr:rowOff>
    </xdr:from>
    <xdr:to>
      <xdr:col>11</xdr:col>
      <xdr:colOff>133351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97CD1-3794-4E49-BFAF-90A8D95E0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pecialist/Office%202007/&#1053;&#1086;&#1074;&#1099;&#1077;%20&#1074;&#1086;&#1079;&#1084;&#1086;&#1078;&#1085;&#1086;&#1089;&#1090;&#1080;%20Excel%20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ello Airlines"/>
      <sheetName val="Реклама"/>
      <sheetName val="Mormoza Computers"/>
      <sheetName val="Сводная таблица"/>
      <sheetName val="Новые функции"/>
      <sheetName val="Диспетчер Имен"/>
      <sheetName val="Новые возможности Excel 2007"/>
      <sheetName val="Новые возможности Excel 2007.x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39EC-B91F-4B70-A850-F77928E10096}">
  <sheetPr codeName="Лист17"/>
  <dimension ref="B2:C41"/>
  <sheetViews>
    <sheetView tabSelected="1" topLeftCell="A25" workbookViewId="0">
      <selection activeCell="C48" sqref="C48"/>
    </sheetView>
  </sheetViews>
  <sheetFormatPr defaultRowHeight="14.6" x14ac:dyDescent="0.4"/>
  <cols>
    <col min="1" max="1" width="4.69140625" customWidth="1"/>
    <col min="2" max="2" width="22.69140625" customWidth="1"/>
    <col min="3" max="3" width="14.69140625" customWidth="1"/>
  </cols>
  <sheetData>
    <row r="2" spans="2:3" x14ac:dyDescent="0.4">
      <c r="B2" s="15" t="s">
        <v>23</v>
      </c>
      <c r="C2" s="15" t="s">
        <v>50</v>
      </c>
    </row>
    <row r="3" spans="2:3" x14ac:dyDescent="0.4">
      <c r="B3" s="1" t="s">
        <v>24</v>
      </c>
      <c r="C3" s="14">
        <v>200</v>
      </c>
    </row>
    <row r="4" spans="2:3" x14ac:dyDescent="0.4">
      <c r="B4" s="1" t="s">
        <v>51</v>
      </c>
      <c r="C4" s="14">
        <v>-9</v>
      </c>
    </row>
    <row r="5" spans="2:3" x14ac:dyDescent="0.4">
      <c r="B5" s="1" t="s">
        <v>54</v>
      </c>
      <c r="C5" s="14">
        <v>-45</v>
      </c>
    </row>
    <row r="6" spans="2:3" x14ac:dyDescent="0.4">
      <c r="B6" s="16" t="s">
        <v>53</v>
      </c>
      <c r="C6" s="16">
        <f>_xlfn.AGGREGATE(9,0,$C$3:C5)</f>
        <v>146</v>
      </c>
    </row>
    <row r="7" spans="2:3" x14ac:dyDescent="0.4">
      <c r="B7" s="1" t="s">
        <v>29</v>
      </c>
      <c r="C7" s="1">
        <v>-8</v>
      </c>
    </row>
    <row r="8" spans="2:3" x14ac:dyDescent="0.4">
      <c r="B8" s="1" t="s">
        <v>26</v>
      </c>
      <c r="C8" s="1">
        <v>-10</v>
      </c>
    </row>
    <row r="9" spans="2:3" x14ac:dyDescent="0.4">
      <c r="B9" s="1" t="s">
        <v>28</v>
      </c>
      <c r="C9" s="1">
        <v>18</v>
      </c>
    </row>
    <row r="10" spans="2:3" x14ac:dyDescent="0.4">
      <c r="B10" s="1" t="s">
        <v>25</v>
      </c>
      <c r="C10" s="1">
        <v>-5</v>
      </c>
    </row>
    <row r="11" spans="2:3" x14ac:dyDescent="0.4">
      <c r="B11" s="1" t="s">
        <v>30</v>
      </c>
      <c r="C11" s="1">
        <v>-12</v>
      </c>
    </row>
    <row r="12" spans="2:3" x14ac:dyDescent="0.4">
      <c r="B12" s="1" t="s">
        <v>27</v>
      </c>
      <c r="C12" s="1">
        <v>-15</v>
      </c>
    </row>
    <row r="13" spans="2:3" x14ac:dyDescent="0.4">
      <c r="B13" s="1" t="s">
        <v>31</v>
      </c>
      <c r="C13" s="1">
        <v>-35</v>
      </c>
    </row>
    <row r="14" spans="2:3" x14ac:dyDescent="0.4">
      <c r="B14" s="16" t="s">
        <v>55</v>
      </c>
      <c r="C14" s="16">
        <f>_xlfn.AGGREGATE(9,0,$C$3:C13)</f>
        <v>79</v>
      </c>
    </row>
    <row r="15" spans="2:3" x14ac:dyDescent="0.4">
      <c r="B15" s="1" t="s">
        <v>32</v>
      </c>
      <c r="C15" s="1">
        <v>-20</v>
      </c>
    </row>
    <row r="16" spans="2:3" x14ac:dyDescent="0.4">
      <c r="B16" s="1" t="s">
        <v>52</v>
      </c>
      <c r="C16" s="1">
        <v>-10</v>
      </c>
    </row>
    <row r="17" spans="2:3" x14ac:dyDescent="0.4">
      <c r="B17" s="16" t="s">
        <v>33</v>
      </c>
      <c r="C17" s="16">
        <f>_xlfn.AGGREGATE(9,0,$C$3:C16)</f>
        <v>49</v>
      </c>
    </row>
    <row r="27" spans="2:3" x14ac:dyDescent="0.4">
      <c r="B27" s="15" t="s">
        <v>0</v>
      </c>
      <c r="C27" s="15" t="s">
        <v>50</v>
      </c>
    </row>
    <row r="28" spans="2:3" x14ac:dyDescent="0.4">
      <c r="B28" s="1" t="s">
        <v>11</v>
      </c>
      <c r="C28" s="14">
        <v>200</v>
      </c>
    </row>
    <row r="29" spans="2:3" x14ac:dyDescent="0.4">
      <c r="B29" s="1" t="s">
        <v>12</v>
      </c>
      <c r="C29" s="14">
        <v>-9</v>
      </c>
    </row>
    <row r="30" spans="2:3" x14ac:dyDescent="0.4">
      <c r="B30" s="1" t="s">
        <v>13</v>
      </c>
      <c r="C30" s="14">
        <v>-11</v>
      </c>
    </row>
    <row r="31" spans="2:3" x14ac:dyDescent="0.4">
      <c r="B31" s="1" t="s">
        <v>14</v>
      </c>
      <c r="C31" s="14">
        <v>-15</v>
      </c>
    </row>
    <row r="32" spans="2:3" x14ac:dyDescent="0.4">
      <c r="B32" s="1" t="s">
        <v>15</v>
      </c>
      <c r="C32" s="14">
        <v>28</v>
      </c>
    </row>
    <row r="33" spans="2:3" x14ac:dyDescent="0.4">
      <c r="B33" s="1" t="s">
        <v>16</v>
      </c>
      <c r="C33" s="14">
        <v>30</v>
      </c>
    </row>
    <row r="34" spans="2:3" x14ac:dyDescent="0.4">
      <c r="B34" s="16" t="s">
        <v>47</v>
      </c>
      <c r="C34" s="16">
        <f>_xlfn.AGGREGATE(9,0,$B$1:C33)</f>
        <v>272</v>
      </c>
    </row>
    <row r="35" spans="2:3" x14ac:dyDescent="0.4">
      <c r="B35" s="1" t="s">
        <v>17</v>
      </c>
      <c r="C35" s="14">
        <v>-50</v>
      </c>
    </row>
    <row r="36" spans="2:3" x14ac:dyDescent="0.4">
      <c r="B36" s="1" t="s">
        <v>18</v>
      </c>
      <c r="C36" s="14">
        <v>22</v>
      </c>
    </row>
    <row r="37" spans="2:3" x14ac:dyDescent="0.4">
      <c r="B37" s="1" t="s">
        <v>19</v>
      </c>
      <c r="C37" s="14">
        <v>28</v>
      </c>
    </row>
    <row r="38" spans="2:3" x14ac:dyDescent="0.4">
      <c r="B38" s="1" t="s">
        <v>20</v>
      </c>
      <c r="C38" s="14">
        <v>17</v>
      </c>
    </row>
    <row r="39" spans="2:3" x14ac:dyDescent="0.4">
      <c r="B39" s="1" t="s">
        <v>21</v>
      </c>
      <c r="C39" s="14">
        <v>-39</v>
      </c>
    </row>
    <row r="40" spans="2:3" x14ac:dyDescent="0.4">
      <c r="B40" s="1" t="s">
        <v>22</v>
      </c>
      <c r="C40" s="14">
        <v>-17</v>
      </c>
    </row>
    <row r="41" spans="2:3" x14ac:dyDescent="0.4">
      <c r="B41" s="16" t="s">
        <v>48</v>
      </c>
      <c r="C41" s="16">
        <f>_xlfn.AGGREGATE(9,0,$B$1:C40)</f>
        <v>233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37C9-0D9B-4C00-AB24-F8C2F239A7AF}">
  <sheetPr codeName="Лист1"/>
  <dimension ref="A1:B15"/>
  <sheetViews>
    <sheetView workbookViewId="0">
      <selection activeCell="B2" sqref="B2"/>
    </sheetView>
  </sheetViews>
  <sheetFormatPr defaultRowHeight="14.6" x14ac:dyDescent="0.4"/>
  <sheetData>
    <row r="1" spans="1:2" ht="15" thickBot="1" x14ac:dyDescent="0.45">
      <c r="A1" s="17" t="s">
        <v>0</v>
      </c>
      <c r="B1" s="17" t="s">
        <v>49</v>
      </c>
    </row>
    <row r="2" spans="1:2" x14ac:dyDescent="0.4">
      <c r="A2" t="s">
        <v>11</v>
      </c>
      <c r="B2">
        <v>52</v>
      </c>
    </row>
    <row r="3" spans="1:2" x14ac:dyDescent="0.4">
      <c r="A3" t="s">
        <v>12</v>
      </c>
      <c r="B3">
        <v>23</v>
      </c>
    </row>
    <row r="4" spans="1:2" x14ac:dyDescent="0.4">
      <c r="A4" t="s">
        <v>13</v>
      </c>
      <c r="B4">
        <v>-11</v>
      </c>
    </row>
    <row r="5" spans="1:2" x14ac:dyDescent="0.4">
      <c r="A5" t="s">
        <v>14</v>
      </c>
      <c r="B5">
        <v>-15</v>
      </c>
    </row>
    <row r="6" spans="1:2" x14ac:dyDescent="0.4">
      <c r="A6" t="s">
        <v>15</v>
      </c>
      <c r="B6">
        <v>28</v>
      </c>
    </row>
    <row r="7" spans="1:2" x14ac:dyDescent="0.4">
      <c r="A7" t="s">
        <v>16</v>
      </c>
      <c r="B7">
        <v>30</v>
      </c>
    </row>
    <row r="8" spans="1:2" x14ac:dyDescent="0.4">
      <c r="A8" s="20" t="s">
        <v>47</v>
      </c>
      <c r="B8" s="20">
        <f>_xlfn.AGGREGATE(9,0,$B$2:B7)</f>
        <v>107</v>
      </c>
    </row>
    <row r="9" spans="1:2" x14ac:dyDescent="0.4">
      <c r="A9" t="s">
        <v>17</v>
      </c>
      <c r="B9">
        <v>-50</v>
      </c>
    </row>
    <row r="10" spans="1:2" x14ac:dyDescent="0.4">
      <c r="A10" t="s">
        <v>18</v>
      </c>
      <c r="B10">
        <v>22</v>
      </c>
    </row>
    <row r="11" spans="1:2" x14ac:dyDescent="0.4">
      <c r="A11" t="s">
        <v>19</v>
      </c>
      <c r="B11">
        <v>28</v>
      </c>
    </row>
    <row r="12" spans="1:2" x14ac:dyDescent="0.4">
      <c r="A12" t="s">
        <v>20</v>
      </c>
      <c r="B12">
        <v>17</v>
      </c>
    </row>
    <row r="13" spans="1:2" x14ac:dyDescent="0.4">
      <c r="A13" t="s">
        <v>21</v>
      </c>
      <c r="B13">
        <v>-39</v>
      </c>
    </row>
    <row r="14" spans="1:2" x14ac:dyDescent="0.4">
      <c r="A14" t="s">
        <v>22</v>
      </c>
      <c r="B14">
        <v>-17</v>
      </c>
    </row>
    <row r="15" spans="1:2" x14ac:dyDescent="0.4">
      <c r="A15" s="20" t="s">
        <v>48</v>
      </c>
      <c r="B15" s="20">
        <f>_xlfn.AGGREGATE(9,0,$B$2:B14)</f>
        <v>68</v>
      </c>
    </row>
  </sheetData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8767-917A-44C4-8884-66717B9AD87D}">
  <sheetPr codeName="Лист2"/>
  <dimension ref="A1:O54"/>
  <sheetViews>
    <sheetView workbookViewId="0">
      <selection activeCell="C2" sqref="C2"/>
    </sheetView>
  </sheetViews>
  <sheetFormatPr defaultRowHeight="14.6" x14ac:dyDescent="0.4"/>
  <cols>
    <col min="3" max="3" width="10.4609375" customWidth="1"/>
    <col min="4" max="4" width="9.3046875" customWidth="1"/>
  </cols>
  <sheetData>
    <row r="1" spans="1:8" ht="15" thickBot="1" x14ac:dyDescent="0.45">
      <c r="A1" s="21" t="s">
        <v>0</v>
      </c>
      <c r="B1" s="21" t="s">
        <v>49</v>
      </c>
      <c r="C1" s="24" t="s">
        <v>64</v>
      </c>
      <c r="D1" s="22" t="s">
        <v>57</v>
      </c>
      <c r="E1" s="22" t="s">
        <v>58</v>
      </c>
      <c r="F1" s="23" t="s">
        <v>60</v>
      </c>
      <c r="G1" s="23" t="s">
        <v>62</v>
      </c>
      <c r="H1" s="23" t="s">
        <v>61</v>
      </c>
    </row>
    <row r="2" spans="1:8" x14ac:dyDescent="0.4">
      <c r="A2" t="s">
        <v>11</v>
      </c>
      <c r="B2">
        <v>52</v>
      </c>
      <c r="C2" s="22">
        <v>0</v>
      </c>
      <c r="D2" s="22">
        <f>IF(B2&gt;0,B2)</f>
        <v>52</v>
      </c>
      <c r="E2" s="22" t="b">
        <f>IF(B2&lt;=0,-B2)</f>
        <v>0</v>
      </c>
      <c r="F2" s="22"/>
      <c r="G2" s="22">
        <f>B2</f>
        <v>52</v>
      </c>
      <c r="H2" s="22">
        <f>$B$2</f>
        <v>52</v>
      </c>
    </row>
    <row r="3" spans="1:8" x14ac:dyDescent="0.4">
      <c r="A3" t="s">
        <v>12</v>
      </c>
      <c r="B3">
        <v>23</v>
      </c>
      <c r="C3" s="22">
        <f>C2+D2-E3</f>
        <v>52</v>
      </c>
      <c r="D3" s="22">
        <f t="shared" ref="D3:D14" si="0">IF(B3&gt;0,B3)</f>
        <v>23</v>
      </c>
      <c r="E3" s="22" t="b">
        <f t="shared" ref="E3:E14" si="1">IF(B3&lt;=0,-B3)</f>
        <v>0</v>
      </c>
      <c r="F3" s="22"/>
      <c r="G3" s="22">
        <f>SUM($B$2:B3)</f>
        <v>75</v>
      </c>
      <c r="H3" s="22">
        <f t="shared" ref="H3:H15" si="2">$B$2</f>
        <v>52</v>
      </c>
    </row>
    <row r="4" spans="1:8" x14ac:dyDescent="0.4">
      <c r="A4" t="s">
        <v>13</v>
      </c>
      <c r="B4">
        <v>-11</v>
      </c>
      <c r="C4" s="22">
        <f t="shared" ref="C4:C14" si="3">C3+D3-E4</f>
        <v>64</v>
      </c>
      <c r="D4" s="22" t="b">
        <f t="shared" si="0"/>
        <v>0</v>
      </c>
      <c r="E4" s="22">
        <f t="shared" si="1"/>
        <v>11</v>
      </c>
      <c r="F4" s="22"/>
      <c r="G4" s="22">
        <f>SUM($B$2:B4)</f>
        <v>64</v>
      </c>
      <c r="H4" s="22">
        <f t="shared" si="2"/>
        <v>52</v>
      </c>
    </row>
    <row r="5" spans="1:8" x14ac:dyDescent="0.4">
      <c r="A5" t="s">
        <v>14</v>
      </c>
      <c r="B5">
        <v>-15</v>
      </c>
      <c r="C5" s="22">
        <f t="shared" si="3"/>
        <v>49</v>
      </c>
      <c r="D5" s="22" t="b">
        <f t="shared" si="0"/>
        <v>0</v>
      </c>
      <c r="E5" s="22">
        <f t="shared" si="1"/>
        <v>15</v>
      </c>
      <c r="F5" s="22"/>
      <c r="G5" s="22">
        <f>SUM($B$2:B5)</f>
        <v>49</v>
      </c>
      <c r="H5" s="22">
        <f t="shared" si="2"/>
        <v>52</v>
      </c>
    </row>
    <row r="6" spans="1:8" x14ac:dyDescent="0.4">
      <c r="A6" t="s">
        <v>15</v>
      </c>
      <c r="B6">
        <v>28</v>
      </c>
      <c r="C6" s="22">
        <f t="shared" si="3"/>
        <v>49</v>
      </c>
      <c r="D6" s="22">
        <f t="shared" si="0"/>
        <v>28</v>
      </c>
      <c r="E6" s="22" t="b">
        <f t="shared" si="1"/>
        <v>0</v>
      </c>
      <c r="F6" s="22"/>
      <c r="G6" s="22">
        <f>SUM($B$2:B6)</f>
        <v>77</v>
      </c>
      <c r="H6" s="22">
        <f t="shared" si="2"/>
        <v>52</v>
      </c>
    </row>
    <row r="7" spans="1:8" x14ac:dyDescent="0.4">
      <c r="A7" t="s">
        <v>16</v>
      </c>
      <c r="B7">
        <v>30</v>
      </c>
      <c r="C7" s="22">
        <f t="shared" si="3"/>
        <v>77</v>
      </c>
      <c r="D7" s="22">
        <f t="shared" si="0"/>
        <v>30</v>
      </c>
      <c r="E7" s="22" t="b">
        <f t="shared" si="1"/>
        <v>0</v>
      </c>
      <c r="F7" s="22"/>
      <c r="G7" s="22">
        <f>SUM($B$2:B7)</f>
        <v>107</v>
      </c>
      <c r="H7" s="22">
        <f t="shared" si="2"/>
        <v>52</v>
      </c>
    </row>
    <row r="8" spans="1:8" x14ac:dyDescent="0.4">
      <c r="A8" t="s">
        <v>47</v>
      </c>
      <c r="C8" s="22"/>
      <c r="D8" s="22"/>
      <c r="E8" s="22"/>
      <c r="F8" s="22">
        <f>_xlfn.AGGREGATE(9,0,$B$2:B7)</f>
        <v>107</v>
      </c>
      <c r="G8" s="22">
        <f>SUM($B$2:B8)</f>
        <v>107</v>
      </c>
      <c r="H8" s="22">
        <f t="shared" si="2"/>
        <v>52</v>
      </c>
    </row>
    <row r="9" spans="1:8" x14ac:dyDescent="0.4">
      <c r="A9" t="s">
        <v>17</v>
      </c>
      <c r="B9">
        <v>-50</v>
      </c>
      <c r="C9" s="22">
        <f>C7+D7-E9</f>
        <v>57</v>
      </c>
      <c r="D9" s="22" t="b">
        <f t="shared" si="0"/>
        <v>0</v>
      </c>
      <c r="E9" s="22">
        <f t="shared" si="1"/>
        <v>50</v>
      </c>
      <c r="F9" s="22"/>
      <c r="G9" s="22">
        <f>SUM($B$2:B9)</f>
        <v>57</v>
      </c>
      <c r="H9" s="22">
        <f t="shared" si="2"/>
        <v>52</v>
      </c>
    </row>
    <row r="10" spans="1:8" x14ac:dyDescent="0.4">
      <c r="A10" t="s">
        <v>18</v>
      </c>
      <c r="B10">
        <v>22</v>
      </c>
      <c r="C10" s="22">
        <f t="shared" si="3"/>
        <v>57</v>
      </c>
      <c r="D10" s="22">
        <f t="shared" si="0"/>
        <v>22</v>
      </c>
      <c r="E10" s="22" t="b">
        <f t="shared" si="1"/>
        <v>0</v>
      </c>
      <c r="F10" s="22"/>
      <c r="G10" s="22">
        <f>SUM($B$2:B10)</f>
        <v>79</v>
      </c>
      <c r="H10" s="22">
        <f t="shared" si="2"/>
        <v>52</v>
      </c>
    </row>
    <row r="11" spans="1:8" x14ac:dyDescent="0.4">
      <c r="A11" t="s">
        <v>19</v>
      </c>
      <c r="B11">
        <v>28</v>
      </c>
      <c r="C11" s="22">
        <f t="shared" si="3"/>
        <v>79</v>
      </c>
      <c r="D11" s="22">
        <f t="shared" si="0"/>
        <v>28</v>
      </c>
      <c r="E11" s="22" t="b">
        <f t="shared" si="1"/>
        <v>0</v>
      </c>
      <c r="F11" s="22"/>
      <c r="G11" s="22">
        <f>SUM($B$2:B11)</f>
        <v>107</v>
      </c>
      <c r="H11" s="22">
        <f t="shared" si="2"/>
        <v>52</v>
      </c>
    </row>
    <row r="12" spans="1:8" x14ac:dyDescent="0.4">
      <c r="A12" t="s">
        <v>20</v>
      </c>
      <c r="B12">
        <v>17</v>
      </c>
      <c r="C12" s="22">
        <f t="shared" si="3"/>
        <v>107</v>
      </c>
      <c r="D12" s="22">
        <f t="shared" si="0"/>
        <v>17</v>
      </c>
      <c r="E12" s="22" t="b">
        <f t="shared" si="1"/>
        <v>0</v>
      </c>
      <c r="F12" s="22"/>
      <c r="G12" s="22">
        <f>SUM($B$2:B12)</f>
        <v>124</v>
      </c>
      <c r="H12" s="22">
        <f t="shared" si="2"/>
        <v>52</v>
      </c>
    </row>
    <row r="13" spans="1:8" x14ac:dyDescent="0.4">
      <c r="A13" t="s">
        <v>21</v>
      </c>
      <c r="B13">
        <v>-39</v>
      </c>
      <c r="C13" s="22">
        <f t="shared" si="3"/>
        <v>85</v>
      </c>
      <c r="D13" s="22" t="b">
        <f t="shared" si="0"/>
        <v>0</v>
      </c>
      <c r="E13" s="22">
        <f t="shared" si="1"/>
        <v>39</v>
      </c>
      <c r="F13" s="22"/>
      <c r="G13" s="22">
        <f>SUM($B$2:B13)</f>
        <v>85</v>
      </c>
      <c r="H13" s="22">
        <f t="shared" si="2"/>
        <v>52</v>
      </c>
    </row>
    <row r="14" spans="1:8" x14ac:dyDescent="0.4">
      <c r="A14" t="s">
        <v>22</v>
      </c>
      <c r="B14">
        <v>-17</v>
      </c>
      <c r="C14" s="22">
        <f t="shared" si="3"/>
        <v>68</v>
      </c>
      <c r="D14" s="22" t="b">
        <f t="shared" si="0"/>
        <v>0</v>
      </c>
      <c r="E14" s="22">
        <f t="shared" si="1"/>
        <v>17</v>
      </c>
      <c r="F14" s="22"/>
      <c r="G14" s="22">
        <f>SUM($B$2:B14)</f>
        <v>68</v>
      </c>
      <c r="H14" s="22">
        <f t="shared" si="2"/>
        <v>52</v>
      </c>
    </row>
    <row r="15" spans="1:8" x14ac:dyDescent="0.4">
      <c r="A15" t="s">
        <v>48</v>
      </c>
      <c r="C15" s="22"/>
      <c r="D15" s="22"/>
      <c r="E15" s="22"/>
      <c r="F15" s="22">
        <f>_xlfn.AGGREGATE(9,0,$B$2:B14)</f>
        <v>68</v>
      </c>
      <c r="G15" s="22">
        <f>SUM($B$2:B15)</f>
        <v>68</v>
      </c>
      <c r="H15" s="22">
        <f t="shared" si="2"/>
        <v>52</v>
      </c>
    </row>
    <row r="25" spans="14:14" x14ac:dyDescent="0.4">
      <c r="N25" t="s">
        <v>63</v>
      </c>
    </row>
    <row r="34" spans="1:15" x14ac:dyDescent="0.4">
      <c r="L34" t="s">
        <v>63</v>
      </c>
    </row>
    <row r="36" spans="1:15" x14ac:dyDescent="0.4">
      <c r="O36" t="s">
        <v>63</v>
      </c>
    </row>
    <row r="42" spans="1:15" x14ac:dyDescent="0.4">
      <c r="A42" t="s">
        <v>0</v>
      </c>
      <c r="B42" t="s">
        <v>49</v>
      </c>
      <c r="D42" t="s">
        <v>56</v>
      </c>
      <c r="E42" t="s">
        <v>57</v>
      </c>
      <c r="F42" t="s">
        <v>58</v>
      </c>
      <c r="G42" t="s">
        <v>59</v>
      </c>
      <c r="H42" t="s">
        <v>60</v>
      </c>
      <c r="I42" t="s">
        <v>61</v>
      </c>
      <c r="J42" t="s">
        <v>62</v>
      </c>
    </row>
    <row r="43" spans="1:15" x14ac:dyDescent="0.4">
      <c r="A43" t="s">
        <v>11</v>
      </c>
      <c r="B43">
        <v>52</v>
      </c>
      <c r="D43">
        <v>0</v>
      </c>
      <c r="E43">
        <f t="shared" ref="E43:E54" si="4">IF(B43&gt;0,B43)</f>
        <v>52</v>
      </c>
      <c r="F43" t="b">
        <f>IF(B43&lt;0,-B43)</f>
        <v>0</v>
      </c>
      <c r="G43">
        <f>D43+(E43+F43)/2</f>
        <v>26</v>
      </c>
      <c r="I43">
        <f>$B$2</f>
        <v>52</v>
      </c>
      <c r="J43">
        <v>52</v>
      </c>
    </row>
    <row r="44" spans="1:15" x14ac:dyDescent="0.4">
      <c r="A44" t="s">
        <v>12</v>
      </c>
      <c r="B44">
        <v>23</v>
      </c>
      <c r="D44">
        <f>D43+E43-F44</f>
        <v>52</v>
      </c>
      <c r="E44">
        <f t="shared" si="4"/>
        <v>23</v>
      </c>
      <c r="F44" t="b">
        <f>IF(B44&lt;0,-B44)</f>
        <v>0</v>
      </c>
      <c r="G44">
        <f t="shared" ref="G44:G54" si="5">D44+(E44+F44)/2</f>
        <v>63.5</v>
      </c>
      <c r="I44">
        <f t="shared" ref="I44:I54" si="6">$B$2</f>
        <v>52</v>
      </c>
      <c r="J44">
        <f>SUM($B$2:B44)</f>
        <v>143</v>
      </c>
    </row>
    <row r="45" spans="1:15" x14ac:dyDescent="0.4">
      <c r="A45" t="s">
        <v>13</v>
      </c>
      <c r="B45">
        <v>-11</v>
      </c>
      <c r="D45">
        <f t="shared" ref="D45:D54" si="7">D44+E44-F45</f>
        <v>64</v>
      </c>
      <c r="E45" t="b">
        <f t="shared" si="4"/>
        <v>0</v>
      </c>
      <c r="F45">
        <f t="shared" ref="F45:F54" si="8">IF(B45&lt;0,-B45)</f>
        <v>11</v>
      </c>
      <c r="G45">
        <f t="shared" si="5"/>
        <v>69.5</v>
      </c>
      <c r="I45">
        <f t="shared" si="6"/>
        <v>52</v>
      </c>
      <c r="J45">
        <f>SUM($B$2:B45)</f>
        <v>132</v>
      </c>
    </row>
    <row r="46" spans="1:15" x14ac:dyDescent="0.4">
      <c r="A46" t="s">
        <v>14</v>
      </c>
      <c r="B46">
        <v>-15</v>
      </c>
      <c r="D46">
        <f t="shared" si="7"/>
        <v>49</v>
      </c>
      <c r="E46" t="b">
        <f t="shared" si="4"/>
        <v>0</v>
      </c>
      <c r="F46">
        <f t="shared" si="8"/>
        <v>15</v>
      </c>
      <c r="G46">
        <f t="shared" si="5"/>
        <v>56.5</v>
      </c>
      <c r="I46">
        <f t="shared" si="6"/>
        <v>52</v>
      </c>
      <c r="J46">
        <f>SUM($B$2:B46)</f>
        <v>117</v>
      </c>
    </row>
    <row r="47" spans="1:15" x14ac:dyDescent="0.4">
      <c r="A47" t="s">
        <v>15</v>
      </c>
      <c r="B47">
        <v>28</v>
      </c>
      <c r="D47">
        <f t="shared" si="7"/>
        <v>49</v>
      </c>
      <c r="E47">
        <f t="shared" si="4"/>
        <v>28</v>
      </c>
      <c r="F47" t="b">
        <f t="shared" si="8"/>
        <v>0</v>
      </c>
      <c r="G47">
        <f t="shared" si="5"/>
        <v>63</v>
      </c>
      <c r="I47">
        <f t="shared" si="6"/>
        <v>52</v>
      </c>
      <c r="J47">
        <f>SUM($B$2:B47)</f>
        <v>145</v>
      </c>
    </row>
    <row r="48" spans="1:15" x14ac:dyDescent="0.4">
      <c r="A48" t="s">
        <v>16</v>
      </c>
      <c r="B48">
        <v>30</v>
      </c>
      <c r="D48">
        <f t="shared" si="7"/>
        <v>77</v>
      </c>
      <c r="E48">
        <f t="shared" si="4"/>
        <v>30</v>
      </c>
      <c r="F48" t="b">
        <f t="shared" si="8"/>
        <v>0</v>
      </c>
      <c r="G48">
        <f t="shared" si="5"/>
        <v>92</v>
      </c>
      <c r="I48">
        <f t="shared" si="6"/>
        <v>52</v>
      </c>
      <c r="J48">
        <f>SUM($B$2:B48)</f>
        <v>175</v>
      </c>
    </row>
    <row r="49" spans="1:10" x14ac:dyDescent="0.4">
      <c r="A49" t="s">
        <v>17</v>
      </c>
      <c r="B49">
        <v>-50</v>
      </c>
      <c r="D49">
        <f>D48+E48-F49</f>
        <v>57</v>
      </c>
      <c r="E49" t="b">
        <f t="shared" si="4"/>
        <v>0</v>
      </c>
      <c r="F49">
        <f t="shared" si="8"/>
        <v>50</v>
      </c>
      <c r="G49">
        <f t="shared" si="5"/>
        <v>82</v>
      </c>
      <c r="I49">
        <f t="shared" si="6"/>
        <v>52</v>
      </c>
      <c r="J49">
        <f>SUM($B$2:B49)</f>
        <v>125</v>
      </c>
    </row>
    <row r="50" spans="1:10" x14ac:dyDescent="0.4">
      <c r="A50" t="s">
        <v>18</v>
      </c>
      <c r="B50">
        <v>22</v>
      </c>
      <c r="D50">
        <f t="shared" si="7"/>
        <v>57</v>
      </c>
      <c r="E50">
        <f t="shared" si="4"/>
        <v>22</v>
      </c>
      <c r="F50" t="b">
        <f t="shared" si="8"/>
        <v>0</v>
      </c>
      <c r="G50">
        <f t="shared" si="5"/>
        <v>68</v>
      </c>
      <c r="I50">
        <f t="shared" si="6"/>
        <v>52</v>
      </c>
      <c r="J50">
        <f>SUM($B$2:B50)</f>
        <v>147</v>
      </c>
    </row>
    <row r="51" spans="1:10" x14ac:dyDescent="0.4">
      <c r="A51" t="s">
        <v>19</v>
      </c>
      <c r="B51">
        <v>28</v>
      </c>
      <c r="D51">
        <f t="shared" si="7"/>
        <v>79</v>
      </c>
      <c r="E51">
        <f t="shared" si="4"/>
        <v>28</v>
      </c>
      <c r="F51" t="b">
        <f t="shared" si="8"/>
        <v>0</v>
      </c>
      <c r="G51">
        <f t="shared" si="5"/>
        <v>93</v>
      </c>
      <c r="I51">
        <f t="shared" si="6"/>
        <v>52</v>
      </c>
      <c r="J51">
        <f>SUM($B$2:B51)</f>
        <v>175</v>
      </c>
    </row>
    <row r="52" spans="1:10" x14ac:dyDescent="0.4">
      <c r="A52" t="s">
        <v>20</v>
      </c>
      <c r="B52">
        <v>17</v>
      </c>
      <c r="D52">
        <f t="shared" si="7"/>
        <v>107</v>
      </c>
      <c r="E52">
        <f t="shared" si="4"/>
        <v>17</v>
      </c>
      <c r="F52" t="b">
        <f t="shared" si="8"/>
        <v>0</v>
      </c>
      <c r="G52">
        <f t="shared" si="5"/>
        <v>115.5</v>
      </c>
      <c r="I52">
        <f t="shared" si="6"/>
        <v>52</v>
      </c>
      <c r="J52">
        <f>SUM($B$2:B52)</f>
        <v>192</v>
      </c>
    </row>
    <row r="53" spans="1:10" x14ac:dyDescent="0.4">
      <c r="A53" t="s">
        <v>21</v>
      </c>
      <c r="B53">
        <v>-39</v>
      </c>
      <c r="D53">
        <f t="shared" si="7"/>
        <v>85</v>
      </c>
      <c r="E53" t="b">
        <f t="shared" si="4"/>
        <v>0</v>
      </c>
      <c r="F53">
        <f t="shared" si="8"/>
        <v>39</v>
      </c>
      <c r="G53">
        <f t="shared" si="5"/>
        <v>104.5</v>
      </c>
      <c r="I53">
        <f t="shared" si="6"/>
        <v>52</v>
      </c>
      <c r="J53">
        <f>SUM($B$2:B53)</f>
        <v>153</v>
      </c>
    </row>
    <row r="54" spans="1:10" x14ac:dyDescent="0.4">
      <c r="A54" t="s">
        <v>22</v>
      </c>
      <c r="B54">
        <v>-17</v>
      </c>
      <c r="D54">
        <f t="shared" si="7"/>
        <v>68</v>
      </c>
      <c r="E54" t="b">
        <f t="shared" si="4"/>
        <v>0</v>
      </c>
      <c r="F54">
        <f t="shared" si="8"/>
        <v>17</v>
      </c>
      <c r="G54">
        <f t="shared" si="5"/>
        <v>76.5</v>
      </c>
      <c r="I54">
        <f t="shared" si="6"/>
        <v>52</v>
      </c>
      <c r="J54">
        <f>SUM($B$2:B54)</f>
        <v>136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4AAA-2369-46E0-83A8-8D8CB41CA7D0}">
  <sheetPr codeName="Лист21"/>
  <dimension ref="A1:D13"/>
  <sheetViews>
    <sheetView workbookViewId="0">
      <selection activeCell="B2" sqref="B2"/>
    </sheetView>
  </sheetViews>
  <sheetFormatPr defaultRowHeight="14.6" x14ac:dyDescent="0.4"/>
  <cols>
    <col min="1" max="1" width="14.69140625" customWidth="1"/>
    <col min="2" max="2" width="10.69140625" customWidth="1"/>
  </cols>
  <sheetData>
    <row r="1" spans="1:4" ht="15" thickBot="1" x14ac:dyDescent="0.45">
      <c r="A1" s="17" t="s">
        <v>0</v>
      </c>
      <c r="B1" s="17" t="s">
        <v>1</v>
      </c>
      <c r="C1" s="17" t="s">
        <v>34</v>
      </c>
      <c r="D1" s="17" t="s">
        <v>35</v>
      </c>
    </row>
    <row r="2" spans="1:4" x14ac:dyDescent="0.4">
      <c r="A2" t="s">
        <v>36</v>
      </c>
      <c r="B2">
        <v>52</v>
      </c>
      <c r="C2" s="18">
        <v>0</v>
      </c>
      <c r="D2" s="19">
        <f>B2</f>
        <v>52</v>
      </c>
    </row>
    <row r="3" spans="1:4" x14ac:dyDescent="0.4">
      <c r="A3" t="s">
        <v>37</v>
      </c>
      <c r="B3">
        <v>23</v>
      </c>
      <c r="C3" s="19">
        <f>D2</f>
        <v>52</v>
      </c>
      <c r="D3" s="19">
        <f>B3+C3</f>
        <v>75</v>
      </c>
    </row>
    <row r="4" spans="1:4" x14ac:dyDescent="0.4">
      <c r="A4" t="s">
        <v>38</v>
      </c>
      <c r="B4">
        <v>-11</v>
      </c>
      <c r="C4" s="19">
        <f t="shared" ref="C4:C13" si="0">D3</f>
        <v>75</v>
      </c>
      <c r="D4" s="19">
        <f t="shared" ref="D4:D13" si="1">B4+C4</f>
        <v>64</v>
      </c>
    </row>
    <row r="5" spans="1:4" x14ac:dyDescent="0.4">
      <c r="A5" t="s">
        <v>39</v>
      </c>
      <c r="B5">
        <v>-15</v>
      </c>
      <c r="C5" s="19">
        <f t="shared" si="0"/>
        <v>64</v>
      </c>
      <c r="D5" s="19">
        <f t="shared" si="1"/>
        <v>49</v>
      </c>
    </row>
    <row r="6" spans="1:4" x14ac:dyDescent="0.4">
      <c r="A6" t="s">
        <v>15</v>
      </c>
      <c r="B6">
        <v>28</v>
      </c>
      <c r="C6" s="19">
        <f t="shared" si="0"/>
        <v>49</v>
      </c>
      <c r="D6" s="19">
        <f t="shared" si="1"/>
        <v>77</v>
      </c>
    </row>
    <row r="7" spans="1:4" x14ac:dyDescent="0.4">
      <c r="A7" t="s">
        <v>40</v>
      </c>
      <c r="B7">
        <v>30</v>
      </c>
      <c r="C7" s="19">
        <f t="shared" si="0"/>
        <v>77</v>
      </c>
      <c r="D7" s="19">
        <f t="shared" si="1"/>
        <v>107</v>
      </c>
    </row>
    <row r="8" spans="1:4" x14ac:dyDescent="0.4">
      <c r="A8" t="s">
        <v>41</v>
      </c>
      <c r="B8">
        <v>-50</v>
      </c>
      <c r="C8" s="19">
        <f t="shared" si="0"/>
        <v>107</v>
      </c>
      <c r="D8" s="19">
        <f t="shared" si="1"/>
        <v>57</v>
      </c>
    </row>
    <row r="9" spans="1:4" x14ac:dyDescent="0.4">
      <c r="A9" t="s">
        <v>42</v>
      </c>
      <c r="B9">
        <v>22</v>
      </c>
      <c r="C9" s="19">
        <f t="shared" si="0"/>
        <v>57</v>
      </c>
      <c r="D9" s="19">
        <f t="shared" si="1"/>
        <v>79</v>
      </c>
    </row>
    <row r="10" spans="1:4" x14ac:dyDescent="0.4">
      <c r="A10" t="s">
        <v>43</v>
      </c>
      <c r="B10">
        <v>28</v>
      </c>
      <c r="C10" s="19">
        <f t="shared" si="0"/>
        <v>79</v>
      </c>
      <c r="D10" s="19">
        <f t="shared" si="1"/>
        <v>107</v>
      </c>
    </row>
    <row r="11" spans="1:4" x14ac:dyDescent="0.4">
      <c r="A11" t="s">
        <v>44</v>
      </c>
      <c r="B11">
        <v>17</v>
      </c>
      <c r="C11" s="19">
        <f t="shared" si="0"/>
        <v>107</v>
      </c>
      <c r="D11" s="19">
        <f t="shared" si="1"/>
        <v>124</v>
      </c>
    </row>
    <row r="12" spans="1:4" x14ac:dyDescent="0.4">
      <c r="A12" t="s">
        <v>45</v>
      </c>
      <c r="B12">
        <v>-39</v>
      </c>
      <c r="C12" s="19">
        <f t="shared" si="0"/>
        <v>124</v>
      </c>
      <c r="D12" s="19">
        <f t="shared" si="1"/>
        <v>85</v>
      </c>
    </row>
    <row r="13" spans="1:4" x14ac:dyDescent="0.4">
      <c r="A13" t="s">
        <v>46</v>
      </c>
      <c r="B13">
        <v>-17</v>
      </c>
      <c r="C13" s="19">
        <f t="shared" si="0"/>
        <v>85</v>
      </c>
      <c r="D13" s="19">
        <f t="shared" si="1"/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CC4B-C4A8-45C8-9AA5-C162705D2A23}">
  <sheetPr codeName="Лист3"/>
  <dimension ref="A1:K13"/>
  <sheetViews>
    <sheetView showGridLines="0" workbookViewId="0">
      <selection activeCell="E45" sqref="E45"/>
    </sheetView>
  </sheetViews>
  <sheetFormatPr defaultColWidth="8.84375" defaultRowHeight="14.6" x14ac:dyDescent="0.4"/>
  <cols>
    <col min="2" max="2" width="9.69140625" bestFit="1" customWidth="1"/>
    <col min="3" max="3" width="10.69140625" customWidth="1"/>
    <col min="4" max="12" width="10.3828125" customWidth="1"/>
  </cols>
  <sheetData>
    <row r="1" spans="1:11" ht="37.5" customHeight="1" thickBot="1" x14ac:dyDescent="0.45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6" t="s">
        <v>6</v>
      </c>
      <c r="H1" s="3" t="s">
        <v>7</v>
      </c>
      <c r="I1" s="5" t="s">
        <v>8</v>
      </c>
      <c r="J1" s="6" t="s">
        <v>9</v>
      </c>
      <c r="K1" s="7" t="s">
        <v>10</v>
      </c>
    </row>
    <row r="2" spans="1:11" ht="15.9" x14ac:dyDescent="0.45">
      <c r="A2" s="8" t="s">
        <v>11</v>
      </c>
      <c r="B2" s="9">
        <v>2</v>
      </c>
      <c r="C2" s="10">
        <f>SUM($B$2:B2)</f>
        <v>2</v>
      </c>
      <c r="D2" s="10">
        <f>C2</f>
        <v>2</v>
      </c>
      <c r="E2" s="10"/>
      <c r="F2" s="10"/>
      <c r="G2" s="10"/>
      <c r="H2" s="10"/>
      <c r="I2" s="10"/>
      <c r="J2" s="10"/>
      <c r="K2" s="10">
        <f>MAX(D2,SUM(H2:J2))</f>
        <v>2</v>
      </c>
    </row>
    <row r="3" spans="1:11" ht="15.9" x14ac:dyDescent="0.45">
      <c r="A3" s="11" t="s">
        <v>12</v>
      </c>
      <c r="B3" s="12">
        <v>3.2</v>
      </c>
      <c r="C3" s="13">
        <f>SUM($B$2:B3)</f>
        <v>5.2</v>
      </c>
      <c r="D3" s="13"/>
      <c r="E3" s="13">
        <f>IF(AND(C3&lt;0,C2&lt;0),MAX(C2:C3),0)</f>
        <v>0</v>
      </c>
      <c r="F3" s="13">
        <f>IF(AND(C3&lt;0,B3&lt;0),MAX(B3,C3),0)</f>
        <v>0</v>
      </c>
      <c r="G3" s="13">
        <f>IF(AND(C2&lt;0,B3&gt;0),MAX(-B3,C2),0)</f>
        <v>0</v>
      </c>
      <c r="H3" s="13">
        <f>IF(AND(C3&gt;0,C2&gt;0),MIN(C2:C3),0)</f>
        <v>2</v>
      </c>
      <c r="I3" s="13">
        <f>IF(AND(C2&gt;0,B3&lt;0),MIN(-B3,C2),0)</f>
        <v>0</v>
      </c>
      <c r="J3" s="13">
        <f>IF(AND(C3&gt;0,B3&gt;0),MIN(B3,C3),0)</f>
        <v>3.2</v>
      </c>
      <c r="K3" s="13">
        <f t="shared" ref="K3:K13" si="0">MAX(D3,SUM(H3:J3))</f>
        <v>5.2</v>
      </c>
    </row>
    <row r="4" spans="1:11" ht="15.9" x14ac:dyDescent="0.45">
      <c r="A4" s="11" t="s">
        <v>13</v>
      </c>
      <c r="B4" s="12">
        <v>1.2</v>
      </c>
      <c r="C4" s="13">
        <f>SUM($B$2:B4)</f>
        <v>6.4</v>
      </c>
      <c r="D4" s="13"/>
      <c r="E4" s="13">
        <f t="shared" ref="E4:E12" si="1">IF(AND(C4&lt;0,C3&lt;0),MAX(C3:C4),0)</f>
        <v>0</v>
      </c>
      <c r="F4" s="13">
        <f t="shared" ref="F4:F12" si="2">IF(AND(C4&lt;0,B4&lt;0),MAX(B4,C4),0)</f>
        <v>0</v>
      </c>
      <c r="G4" s="13">
        <f t="shared" ref="G4:G12" si="3">IF(AND(C3&lt;0,B4&gt;0),MAX(-B4,C3),0)</f>
        <v>0</v>
      </c>
      <c r="H4" s="13">
        <f t="shared" ref="H4:H12" si="4">IF(AND(C4&gt;0,C3&gt;0),MIN(C3:C4),0)</f>
        <v>5.2</v>
      </c>
      <c r="I4" s="13">
        <f t="shared" ref="I4:I12" si="5">IF(AND(C3&gt;0,B4&lt;0),MIN(-B4,C3),0)</f>
        <v>0</v>
      </c>
      <c r="J4" s="13">
        <f t="shared" ref="J4:J12" si="6">IF(AND(C4&gt;0,B4&gt;0),MIN(B4,C4),0)</f>
        <v>1.2</v>
      </c>
      <c r="K4" s="13">
        <f t="shared" si="0"/>
        <v>6.4</v>
      </c>
    </row>
    <row r="5" spans="1:11" ht="15.9" x14ac:dyDescent="0.45">
      <c r="A5" s="11" t="s">
        <v>14</v>
      </c>
      <c r="B5" s="12">
        <v>-2.71</v>
      </c>
      <c r="C5" s="13">
        <f>SUM($B$2:B5)</f>
        <v>3.6900000000000004</v>
      </c>
      <c r="D5" s="13"/>
      <c r="E5" s="13">
        <f t="shared" si="1"/>
        <v>0</v>
      </c>
      <c r="F5" s="13">
        <f t="shared" si="2"/>
        <v>0</v>
      </c>
      <c r="G5" s="13">
        <f t="shared" si="3"/>
        <v>0</v>
      </c>
      <c r="H5" s="13">
        <f t="shared" si="4"/>
        <v>3.6900000000000004</v>
      </c>
      <c r="I5" s="13">
        <f t="shared" si="5"/>
        <v>2.71</v>
      </c>
      <c r="J5" s="13">
        <f t="shared" si="6"/>
        <v>0</v>
      </c>
      <c r="K5" s="13">
        <f t="shared" si="0"/>
        <v>6.4</v>
      </c>
    </row>
    <row r="6" spans="1:11" ht="15.9" x14ac:dyDescent="0.45">
      <c r="A6" s="11" t="s">
        <v>15</v>
      </c>
      <c r="B6" s="12">
        <v>1.41</v>
      </c>
      <c r="C6" s="13">
        <f>SUM($B$2:B6)</f>
        <v>5.1000000000000005</v>
      </c>
      <c r="D6" s="13"/>
      <c r="E6" s="13">
        <f t="shared" si="1"/>
        <v>0</v>
      </c>
      <c r="F6" s="13">
        <f t="shared" si="2"/>
        <v>0</v>
      </c>
      <c r="G6" s="13">
        <f t="shared" si="3"/>
        <v>0</v>
      </c>
      <c r="H6" s="13">
        <f t="shared" si="4"/>
        <v>3.6900000000000004</v>
      </c>
      <c r="I6" s="13">
        <f t="shared" si="5"/>
        <v>0</v>
      </c>
      <c r="J6" s="13">
        <f t="shared" si="6"/>
        <v>1.41</v>
      </c>
      <c r="K6" s="13">
        <f t="shared" si="0"/>
        <v>5.1000000000000005</v>
      </c>
    </row>
    <row r="7" spans="1:11" ht="15.9" x14ac:dyDescent="0.45">
      <c r="A7" s="11" t="s">
        <v>16</v>
      </c>
      <c r="B7" s="12">
        <v>2.72</v>
      </c>
      <c r="C7" s="13">
        <f>SUM($B$2:B7)</f>
        <v>7.82</v>
      </c>
      <c r="D7" s="13"/>
      <c r="E7" s="13">
        <f t="shared" si="1"/>
        <v>0</v>
      </c>
      <c r="F7" s="13">
        <f t="shared" si="2"/>
        <v>0</v>
      </c>
      <c r="G7" s="13">
        <f t="shared" si="3"/>
        <v>0</v>
      </c>
      <c r="H7" s="13">
        <f t="shared" si="4"/>
        <v>5.1000000000000005</v>
      </c>
      <c r="I7" s="13">
        <f t="shared" si="5"/>
        <v>0</v>
      </c>
      <c r="J7" s="13">
        <f t="shared" si="6"/>
        <v>2.72</v>
      </c>
      <c r="K7" s="13">
        <f t="shared" si="0"/>
        <v>7.82</v>
      </c>
    </row>
    <row r="8" spans="1:11" ht="15.9" x14ac:dyDescent="0.45">
      <c r="A8" s="11" t="s">
        <v>17</v>
      </c>
      <c r="B8" s="12">
        <v>-1.1200000000000001</v>
      </c>
      <c r="C8" s="13">
        <f>SUM($B$2:B8)</f>
        <v>6.7</v>
      </c>
      <c r="D8" s="13"/>
      <c r="E8" s="13">
        <f t="shared" si="1"/>
        <v>0</v>
      </c>
      <c r="F8" s="13">
        <f t="shared" si="2"/>
        <v>0</v>
      </c>
      <c r="G8" s="13">
        <f t="shared" si="3"/>
        <v>0</v>
      </c>
      <c r="H8" s="13">
        <f t="shared" si="4"/>
        <v>6.7</v>
      </c>
      <c r="I8" s="13">
        <f t="shared" si="5"/>
        <v>1.1200000000000001</v>
      </c>
      <c r="J8" s="13">
        <f t="shared" si="6"/>
        <v>0</v>
      </c>
      <c r="K8" s="13">
        <f t="shared" si="0"/>
        <v>7.82</v>
      </c>
    </row>
    <row r="9" spans="1:11" ht="15.9" x14ac:dyDescent="0.45">
      <c r="A9" s="11" t="s">
        <v>18</v>
      </c>
      <c r="B9" s="12">
        <v>-10.27</v>
      </c>
      <c r="C9" s="13">
        <f>SUM($B$2:B9)</f>
        <v>-3.5699999999999994</v>
      </c>
      <c r="D9" s="13"/>
      <c r="E9" s="13">
        <f t="shared" si="1"/>
        <v>0</v>
      </c>
      <c r="F9" s="13">
        <f t="shared" si="2"/>
        <v>-3.5699999999999994</v>
      </c>
      <c r="G9" s="13">
        <f t="shared" si="3"/>
        <v>0</v>
      </c>
      <c r="H9" s="13">
        <f t="shared" si="4"/>
        <v>0</v>
      </c>
      <c r="I9" s="13">
        <f t="shared" si="5"/>
        <v>6.7</v>
      </c>
      <c r="J9" s="13">
        <f t="shared" si="6"/>
        <v>0</v>
      </c>
      <c r="K9" s="13">
        <f t="shared" si="0"/>
        <v>6.7</v>
      </c>
    </row>
    <row r="10" spans="1:11" ht="15.9" x14ac:dyDescent="0.45">
      <c r="A10" s="11" t="s">
        <v>19</v>
      </c>
      <c r="B10" s="12">
        <v>6.35</v>
      </c>
      <c r="C10" s="13">
        <f>SUM($B$2:B10)</f>
        <v>2.7800000000000002</v>
      </c>
      <c r="D10" s="13"/>
      <c r="E10" s="13">
        <f t="shared" si="1"/>
        <v>0</v>
      </c>
      <c r="F10" s="13">
        <f t="shared" si="2"/>
        <v>0</v>
      </c>
      <c r="G10" s="13">
        <f t="shared" si="3"/>
        <v>-3.5699999999999994</v>
      </c>
      <c r="H10" s="13">
        <f t="shared" si="4"/>
        <v>0</v>
      </c>
      <c r="I10" s="13">
        <f t="shared" si="5"/>
        <v>0</v>
      </c>
      <c r="J10" s="13">
        <f t="shared" si="6"/>
        <v>2.7800000000000002</v>
      </c>
      <c r="K10" s="13">
        <f t="shared" si="0"/>
        <v>2.7800000000000002</v>
      </c>
    </row>
    <row r="11" spans="1:11" ht="15.9" x14ac:dyDescent="0.45">
      <c r="A11" s="11" t="s">
        <v>20</v>
      </c>
      <c r="B11" s="12">
        <v>2.12</v>
      </c>
      <c r="C11" s="13">
        <f>SUM($B$2:B11)</f>
        <v>4.9000000000000004</v>
      </c>
      <c r="D11" s="13"/>
      <c r="E11" s="13">
        <f t="shared" si="1"/>
        <v>0</v>
      </c>
      <c r="F11" s="13">
        <f t="shared" si="2"/>
        <v>0</v>
      </c>
      <c r="G11" s="13">
        <f t="shared" si="3"/>
        <v>0</v>
      </c>
      <c r="H11" s="13">
        <f t="shared" si="4"/>
        <v>2.7800000000000002</v>
      </c>
      <c r="I11" s="13">
        <f t="shared" si="5"/>
        <v>0</v>
      </c>
      <c r="J11" s="13">
        <f t="shared" si="6"/>
        <v>2.12</v>
      </c>
      <c r="K11" s="13">
        <f t="shared" si="0"/>
        <v>4.9000000000000004</v>
      </c>
    </row>
    <row r="12" spans="1:11" ht="15.9" x14ac:dyDescent="0.45">
      <c r="A12" s="11" t="s">
        <v>21</v>
      </c>
      <c r="B12" s="12">
        <v>1</v>
      </c>
      <c r="C12" s="13">
        <f>SUM($B$2:B12)</f>
        <v>5.9</v>
      </c>
      <c r="D12" s="13"/>
      <c r="E12" s="13">
        <f t="shared" si="1"/>
        <v>0</v>
      </c>
      <c r="F12" s="13">
        <f t="shared" si="2"/>
        <v>0</v>
      </c>
      <c r="G12" s="13">
        <f t="shared" si="3"/>
        <v>0</v>
      </c>
      <c r="H12" s="13">
        <f t="shared" si="4"/>
        <v>4.9000000000000004</v>
      </c>
      <c r="I12" s="13">
        <f t="shared" si="5"/>
        <v>0</v>
      </c>
      <c r="J12" s="13">
        <f t="shared" si="6"/>
        <v>1</v>
      </c>
      <c r="K12" s="13">
        <f t="shared" si="0"/>
        <v>5.9</v>
      </c>
    </row>
    <row r="13" spans="1:11" ht="15.9" x14ac:dyDescent="0.45">
      <c r="A13" s="11" t="s">
        <v>22</v>
      </c>
      <c r="B13" s="12">
        <v>-5</v>
      </c>
      <c r="C13" s="13">
        <f>SUM($B$2:B13)</f>
        <v>0.90000000000000036</v>
      </c>
      <c r="D13" s="13"/>
      <c r="E13" s="13">
        <f>IF(AND(C13&lt;0,C12&lt;0),MAX(C12:C13),0)</f>
        <v>0</v>
      </c>
      <c r="F13" s="13">
        <f>IF(AND(C13&lt;0,B13&lt;0),MAX(B13,C13),0)</f>
        <v>0</v>
      </c>
      <c r="G13" s="13">
        <f>IF(AND(C12&lt;0,B13&gt;0),MAX(-B13,C12),0)</f>
        <v>0</v>
      </c>
      <c r="H13" s="13">
        <f>IF(AND(C13&gt;0,C12&gt;0),MIN(C12:C13),0)</f>
        <v>0.90000000000000036</v>
      </c>
      <c r="I13" s="13">
        <f>IF(AND(C12&gt;0,B13&lt;0),MIN(-B13,C12),0)</f>
        <v>5</v>
      </c>
      <c r="J13" s="13">
        <f>IF(AND(C13&gt;0,B13&gt;0),MIN(B13,C13),0)</f>
        <v>0</v>
      </c>
      <c r="K13" s="13">
        <f t="shared" si="0"/>
        <v>5.9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51C3AC77E2B4FBFD074ADD415D50E" ma:contentTypeVersion="11" ma:contentTypeDescription="Create a new document." ma:contentTypeScope="" ma:versionID="436e29ac34907a9d161b691c75bfe811">
  <xsd:schema xmlns:xsd="http://www.w3.org/2001/XMLSchema" xmlns:xs="http://www.w3.org/2001/XMLSchema" xmlns:p="http://schemas.microsoft.com/office/2006/metadata/properties" xmlns:ns3="3293c2ad-547c-4cd5-a240-cbf6ce51051a" xmlns:ns4="e438f0f8-1f31-41eb-af6c-5ccded842a21" targetNamespace="http://schemas.microsoft.com/office/2006/metadata/properties" ma:root="true" ma:fieldsID="d3ce228601a3730557901fae4a8274a2" ns3:_="" ns4:_="">
    <xsd:import namespace="3293c2ad-547c-4cd5-a240-cbf6ce51051a"/>
    <xsd:import namespace="e438f0f8-1f31-41eb-af6c-5ccded842a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3c2ad-547c-4cd5-a240-cbf6ce510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8f0f8-1f31-41eb-af6c-5ccded842a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D1DF1-ACAE-4B48-B2BC-C3E896AEE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3c2ad-547c-4cd5-a240-cbf6ce51051a"/>
    <ds:schemaRef ds:uri="e438f0f8-1f31-41eb-af6c-5ccded842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33DC4-CAE4-458B-8A9E-A1B6CE0AC7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681835-59EE-48E6-AC62-56D186EDE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Примеры</vt:lpstr>
      <vt:lpstr>Водопад 1</vt:lpstr>
      <vt:lpstr>Водопад 2</vt:lpstr>
      <vt:lpstr>Водопад 3</vt:lpstr>
      <vt:lpstr>Еще 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2020-02-28T15:57:10Z</dcterms:created>
  <dcterms:modified xsi:type="dcterms:W3CDTF">2020-03-05T04:17:45Z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0x010100BDD51C3AC77E2B4FBFD074ADD415D50E</vt:lpwstr>
  </property>
</Properties>
</file>