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https://planetaexcel-my.sharepoint.com/personal/info_planetaexcel_ru/Documents/Planetaexcel/docs/"/>
    </mc:Choice>
  </mc:AlternateContent>
  <xr:revisionPtr revIDLastSave="24" documentId="8_{F8B5F3A6-EB9A-4661-BF1E-DB8C7EFF3421}" xr6:coauthVersionLast="45" xr6:coauthVersionMax="45" xr10:uidLastSave="{3BFF104A-86EE-4861-B861-7009A0060C4A}"/>
  <bookViews>
    <workbookView xWindow="-103" yWindow="-103" windowWidth="33120" windowHeight="18120" xr2:uid="{A2DAE426-9055-49A8-8F32-1AC8426B9BDE}"/>
  </bookViews>
  <sheets>
    <sheet name="Полная замена" sheetId="3" r:id="rId1"/>
    <sheet name="Обычн.таблицы" sheetId="4" r:id="rId2"/>
    <sheet name="Частичная замена" sheetId="1" r:id="rId3"/>
    <sheet name="Частичная замена с улучшениями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5" l="1" a="1"/>
  <c r="C4" i="5" s="1"/>
  <c r="B2" i="5" a="1"/>
  <c r="B2" i="5" s="1"/>
  <c r="C2" i="5" s="1" a="1"/>
  <c r="C2" i="5" s="1"/>
  <c r="B3" i="5" a="1"/>
  <c r="B3" i="5" s="1"/>
  <c r="C3" i="5" s="1" a="1"/>
  <c r="C3" i="5" s="1"/>
  <c r="B4" i="5" a="1"/>
  <c r="B4" i="5" s="1"/>
  <c r="B5" i="5" a="1"/>
  <c r="B5" i="5" s="1"/>
  <c r="C5" i="5" s="1" a="1"/>
  <c r="C5" i="5" s="1"/>
  <c r="B6" i="5" a="1"/>
  <c r="B6" i="5" s="1"/>
  <c r="C6" i="5" s="1" a="1"/>
  <c r="C6" i="5" s="1"/>
  <c r="B7" i="5" a="1"/>
  <c r="B7" i="5" s="1"/>
  <c r="C7" i="5" s="1" a="1"/>
  <c r="C7" i="5" s="1"/>
  <c r="B8" i="5" a="1"/>
  <c r="B8" i="5" s="1"/>
  <c r="C8" i="5" s="1" a="1"/>
  <c r="C8" i="5" s="1"/>
  <c r="B9" i="5" a="1"/>
  <c r="B9" i="5" s="1"/>
  <c r="C9" i="5" s="1" a="1"/>
  <c r="C9" i="5" s="1"/>
  <c r="B10" i="5" a="1"/>
  <c r="B10" i="5" s="1"/>
  <c r="C10" i="5" s="1" a="1"/>
  <c r="C10" i="5" s="1"/>
  <c r="B2" i="1" l="1" a="1"/>
  <c r="B2" i="1" s="1"/>
  <c r="B3" i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3" i="4" l="1" a="1"/>
  <c r="B3" i="4" s="1"/>
  <c r="B4" i="4" a="1"/>
  <c r="B4" i="4" s="1"/>
  <c r="B5" i="4" a="1"/>
  <c r="B5" i="4"/>
  <c r="B6" i="4" a="1"/>
  <c r="B6" i="4" s="1"/>
  <c r="B7" i="4" a="1"/>
  <c r="B7" i="4" s="1"/>
  <c r="B8" i="4" a="1"/>
  <c r="B8" i="4"/>
  <c r="B9" i="4" a="1"/>
  <c r="B9" i="4"/>
  <c r="B10" i="4" a="1"/>
  <c r="B10" i="4" s="1"/>
  <c r="B11" i="4" a="1"/>
  <c r="B11" i="4"/>
  <c r="B12" i="4" a="1"/>
  <c r="B12" i="4"/>
  <c r="B13" i="4" a="1"/>
  <c r="B13" i="4" s="1"/>
  <c r="B14" i="4" a="1"/>
  <c r="B14" i="4" s="1"/>
  <c r="B2" i="4" a="1"/>
  <c r="B2" i="4" s="1"/>
  <c r="B2" i="3" a="1"/>
  <c r="B2" i="3"/>
  <c r="B3" i="3" a="1"/>
  <c r="B3" i="3"/>
  <c r="B4" i="3" a="1"/>
  <c r="B4" i="3" s="1"/>
  <c r="B5" i="3" a="1"/>
  <c r="B5" i="3"/>
  <c r="B6" i="3" a="1"/>
  <c r="B6" i="3" s="1"/>
  <c r="B7" i="3" a="1"/>
  <c r="B7" i="3" s="1"/>
  <c r="B8" i="3" a="1"/>
  <c r="B8" i="3" s="1"/>
  <c r="B9" i="3" a="1"/>
  <c r="B9" i="3"/>
  <c r="B10" i="3" a="1"/>
  <c r="B10" i="3" s="1"/>
  <c r="B11" i="3" a="1"/>
  <c r="B11" i="3"/>
  <c r="B12" i="3" a="1"/>
  <c r="B12" i="3"/>
  <c r="B13" i="3" a="1"/>
  <c r="B13" i="3" s="1"/>
  <c r="B14" i="3" a="1"/>
  <c r="B1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<sst xmlns="http://schemas.openxmlformats.org/spreadsheetml/2006/main" count="121" uniqueCount="53">
  <si>
    <t>Найти</t>
  </si>
  <si>
    <t>Заменить</t>
  </si>
  <si>
    <t>СПб</t>
  </si>
  <si>
    <t>Санкт-Петербург</t>
  </si>
  <si>
    <t>Питер</t>
  </si>
  <si>
    <t>С.Петербург</t>
  </si>
  <si>
    <t>С-Пб</t>
  </si>
  <si>
    <t>улица</t>
  </si>
  <si>
    <t xml:space="preserve">ул. </t>
  </si>
  <si>
    <t>шоссе</t>
  </si>
  <si>
    <t>ш.</t>
  </si>
  <si>
    <t>аллея</t>
  </si>
  <si>
    <t>ал.</t>
  </si>
  <si>
    <t>проспект</t>
  </si>
  <si>
    <t>пр-т</t>
  </si>
  <si>
    <t>бульвар</t>
  </si>
  <si>
    <t>б-р</t>
  </si>
  <si>
    <t>переулок</t>
  </si>
  <si>
    <t>пер.</t>
  </si>
  <si>
    <t>район</t>
  </si>
  <si>
    <t>р-н</t>
  </si>
  <si>
    <t>Адрес</t>
  </si>
  <si>
    <t>С-Пб, ул. Герцена, д.2 лит.А</t>
  </si>
  <si>
    <t>199034, С-Петербург, ул. Беринга, д. 1</t>
  </si>
  <si>
    <t>С-Петербург</t>
  </si>
  <si>
    <t>СПб, Нахимовский пр-т, дом 12</t>
  </si>
  <si>
    <t>С-Пб, Лиговский проспект, д. 249</t>
  </si>
  <si>
    <t>Санкт-Петербург, Суворовский проспект, 33</t>
  </si>
  <si>
    <t>190005, Спб, Троицкая пл., 12</t>
  </si>
  <si>
    <t>г. Москва, 2-я Бауманская, 5</t>
  </si>
  <si>
    <t>Адмиралтейский район, Санкт-Петербург</t>
  </si>
  <si>
    <t>190001, С.Петербург, Невский пр., 32</t>
  </si>
  <si>
    <t>Ромашка</t>
  </si>
  <si>
    <t>ООО "Ромашка"</t>
  </si>
  <si>
    <t>"Ромашка Inc"</t>
  </si>
  <si>
    <t>Морозко</t>
  </si>
  <si>
    <t>ОАО "Морозко"</t>
  </si>
  <si>
    <t>ИП Булкина А.С.</t>
  </si>
  <si>
    <t>Булкина</t>
  </si>
  <si>
    <t>ИП "Булкина"</t>
  </si>
  <si>
    <t>Ромашка ООО</t>
  </si>
  <si>
    <t>Поставщик "Морозко"</t>
  </si>
  <si>
    <t>Компания Ромашка</t>
  </si>
  <si>
    <t>Булкина Александра</t>
  </si>
  <si>
    <t>Морозко ОАО</t>
  </si>
  <si>
    <t>ИП Булкина</t>
  </si>
  <si>
    <t>ГК "Морозко"</t>
  </si>
  <si>
    <t>Ромашка и Ко</t>
  </si>
  <si>
    <t>Булкина АС</t>
  </si>
  <si>
    <t>Компании</t>
  </si>
  <si>
    <t>Исправлено</t>
  </si>
  <si>
    <t>ГК Морозко ОАО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</si>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</sst>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3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Alignment="0" applyProtection="0"/>
  </cellStyleXfs>
  <cellXfs count="3">
    <xf numFmtId="0" fontId="0" fillId="0" borderId="0" xfId="0"/>
    <xf numFmtId="0" fontId="1" fillId="2" borderId="2" xfId="0" applyFont="1" applyFill="1" applyBorder="1"/>
    <xf numFmtId="0" fontId="1" fillId="3" borderId="2" xfId="0" applyFont="1" applyFill="1" applyBorder="1"/>
  </cellXfs>
  <cellStyles count="2">
    <cellStyle name="Заголовок1" xfId="1" xr:uid="{FFE56CC2-4BD2-4D3E-9FCA-16DB6CB5AB7C}"/>
    <cellStyle name="Обычный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CE9B213-DBFA-4FA8-ABBF-A05B34A7EEAC}" name="Данные" displayName="Данные" ref="A1:B14" totalsRowShown="0">
  <autoFilter ref="A1:B14" xr:uid="{776905DD-28AC-4232-8519-7171B5457AE0}"/>
  <tableColumns count="2">
    <tableColumn id="1" xr3:uid="{26CFF5A9-6EC8-4D30-A969-AA2E26158CA2}" name="Компании"/>
    <tableColumn id="2" xr3:uid="{02DE2EF4-4C52-4CB2-A881-55F8EF5B949A}" name="Исправлено" dataDxfId="3">
      <calculatedColumnFormula array="1">LOOKUP(9999, FIND(Замены[Найти],Данные[[#This Row],[Компании]]), Замены[Заменить])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E456E2D-F4C8-49AE-8D3D-EE241D8104F3}" name="Замены" displayName="Замены" ref="E1:F4" totalsRowShown="0">
  <autoFilter ref="E1:F4" xr:uid="{14B8FE61-D67E-4585-A4A8-5B9191E5F73B}"/>
  <tableColumns count="2">
    <tableColumn id="1" xr3:uid="{E15205D4-0079-4AC9-A0A1-EECD41600EA6}" name="Найти"/>
    <tableColumn id="2" xr3:uid="{5DF9194A-CF22-4F6F-8F39-3F7A73EF5271}" name="Заменить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0256BE-AD79-4CF6-ADA7-102A2D6C85DB}" name="Замены2" displayName="Замены2" ref="D1:E13" totalsRowShown="0">
  <autoFilter ref="D1:E13" xr:uid="{A760E20B-537C-425F-B18D-FDAB6BE69451}"/>
  <tableColumns count="2">
    <tableColumn id="1" xr3:uid="{81251A71-DE16-46E1-98FF-7A5FACCFA757}" name="Найти"/>
    <tableColumn id="2" xr3:uid="{996D1F83-4253-4ED2-BEB3-DA70620B1B46}" name="Заменить"/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69941B-9066-46A6-AE41-BB6599BB5A70}" name="Данные2" displayName="Данные2" ref="A1:B10" totalsRowShown="0">
  <autoFilter ref="A1:B10" xr:uid="{6C2E6264-E3FE-482C-BE94-0835F6AD55B2}"/>
  <tableColumns count="2">
    <tableColumn id="1" xr3:uid="{F8CC246A-D545-423A-A504-15508FEADD64}" name="Адрес"/>
    <tableColumn id="2" xr3:uid="{7FA999F2-D66E-4F9A-98F7-B4DFEA893F5C}" name="Исправлено" dataDxfId="2">
      <calculatedColumnFormula array="1">SUBSTITUTE(Данные2[[#This Row],[Адрес]],
                             LOOKUP(999,FIND(Замены2[Найти],Данные2[[#This Row],[Адрес]]),Замены2[Найти]),
                             LOOKUP(999,FIND(Замены2[Найти],Данные2[[#This Row],[Адрес]]),Замены2[Заменить]))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FDD98B8-D397-43FA-B52D-E42671F1EB99}" name="Замены24" displayName="Замены24" ref="E1:F13" totalsRowShown="0">
  <autoFilter ref="E1:F13" xr:uid="{A760E20B-537C-425F-B18D-FDAB6BE69451}"/>
  <tableColumns count="2">
    <tableColumn id="1" xr3:uid="{7E50F7C6-B894-46A8-A624-B084ABFB6EA3}" name="Найти"/>
    <tableColumn id="2" xr3:uid="{5780E4A5-DA15-4A7A-B80C-E326A8856AA2}" name="Заменить"/>
  </tableColumns>
  <tableStyleInfo name="TableStyleMedium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F147837-9697-4E62-BA9E-AE3D2C5B2ED7}" name="Данные25" displayName="Данные25" ref="A1:C10" totalsRowShown="0">
  <autoFilter ref="A1:C10" xr:uid="{6C2E6264-E3FE-482C-BE94-0835F6AD55B2}"/>
  <tableColumns count="3">
    <tableColumn id="1" xr3:uid="{EF5B5E91-F72C-4A08-A961-F5159A76C085}" name="Адрес"/>
    <tableColumn id="2" xr3:uid="{C1B6FC6E-9726-4A0D-8462-7AE853ABD66F}" name="Исправлено" dataDxfId="1">
      <calculatedColumnFormula array="1">IFERROR(SUBSTITUTE(Данные25[[#This Row],[Адрес]],
                                                            LOOKUP(999,FIND(Замены24[Найти],Данные25[[#This Row],[Адрес]]),Замены24[Найти]),
                                                            LOOKUP(999,FIND(Замены24[Найти],Данные25[[#This Row],[Адрес]]),Замены24[Заменить])),
                                Данные25[[#This Row],[Адрес]])</calculatedColumnFormula>
    </tableColumn>
    <tableColumn id="3" xr3:uid="{641DD34F-D05A-483F-ADAD-589E64B5C406}" name="Столбец1" dataDxfId="0">
      <calculatedColumnFormula array="1">IFERROR(SUBSTITUTE(Данные25[[#This Row],[Исправлено]],
                                                            LOOKUP(999,FIND(Замены24[Найти],Данные25[[#This Row],[Исправлено]]),Замены24[Найти]),
                                                            LOOKUP(999,FIND(Замены24[Найти],Данные25[[#This Row],[Исправлено]]),Замены24[Заменить])),
                                Данные25[[#This Row],[Исправлено]])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8CBEB-5288-4F1E-BF55-3AF157D444F0}">
  <sheetPr codeName="Лист1"/>
  <dimension ref="A1:F14"/>
  <sheetViews>
    <sheetView tabSelected="1" workbookViewId="0">
      <selection activeCell="B2" sqref="B2"/>
    </sheetView>
  </sheetViews>
  <sheetFormatPr defaultRowHeight="15.9" x14ac:dyDescent="0.45"/>
  <cols>
    <col min="1" max="1" width="22.0703125" bestFit="1" customWidth="1"/>
    <col min="2" max="2" width="20.2109375" customWidth="1"/>
    <col min="5" max="5" width="13.2109375" customWidth="1"/>
    <col min="6" max="6" width="16.140625" customWidth="1"/>
    <col min="8" max="8" width="9.5703125" customWidth="1"/>
  </cols>
  <sheetData>
    <row r="1" spans="1:6" x14ac:dyDescent="0.45">
      <c r="A1" t="s">
        <v>49</v>
      </c>
      <c r="B1" t="s">
        <v>50</v>
      </c>
      <c r="E1" t="s">
        <v>0</v>
      </c>
      <c r="F1" t="s">
        <v>1</v>
      </c>
    </row>
    <row r="2" spans="1:6" x14ac:dyDescent="0.45">
      <c r="A2" t="s">
        <v>51</v>
      </c>
      <c r="B2" t="str" cm="1">
        <f t="array" ref="B2">LOOKUP(9999, FIND(Замены[Найти],Данные[[#This Row],[Компании]]), Замены[Заменить])</f>
        <v>ОАО "Морозко"</v>
      </c>
      <c r="E2" t="s">
        <v>32</v>
      </c>
      <c r="F2" t="s">
        <v>33</v>
      </c>
    </row>
    <row r="3" spans="1:6" x14ac:dyDescent="0.45">
      <c r="A3" t="s">
        <v>34</v>
      </c>
      <c r="B3" t="str" cm="1">
        <f t="array" ref="B3">LOOKUP(9999, FIND(Замены[Найти],Данные[[#This Row],[Компании]]), Замены[Заменить])</f>
        <v>ООО "Ромашка"</v>
      </c>
      <c r="E3" t="s">
        <v>35</v>
      </c>
      <c r="F3" t="s">
        <v>36</v>
      </c>
    </row>
    <row r="4" spans="1:6" x14ac:dyDescent="0.45">
      <c r="A4" t="s">
        <v>37</v>
      </c>
      <c r="B4" t="str" cm="1">
        <f t="array" ref="B4">LOOKUP(9999, FIND(Замены[Найти],Данные[[#This Row],[Компании]]), Замены[Заменить])</f>
        <v>ИП "Булкина"</v>
      </c>
      <c r="E4" t="s">
        <v>38</v>
      </c>
      <c r="F4" t="s">
        <v>39</v>
      </c>
    </row>
    <row r="5" spans="1:6" x14ac:dyDescent="0.45">
      <c r="A5" t="s">
        <v>40</v>
      </c>
      <c r="B5" t="str" cm="1">
        <f t="array" ref="B5">LOOKUP(9999, FIND(Замены[Найти],Данные[[#This Row],[Компании]]), Замены[Заменить])</f>
        <v>ООО "Ромашка"</v>
      </c>
    </row>
    <row r="6" spans="1:6" x14ac:dyDescent="0.45">
      <c r="A6" t="s">
        <v>38</v>
      </c>
      <c r="B6" t="str" cm="1">
        <f t="array" ref="B6">LOOKUP(9999, FIND(Замены[Найти],Данные[[#This Row],[Компании]]), Замены[Заменить])</f>
        <v>ИП "Булкина"</v>
      </c>
    </row>
    <row r="7" spans="1:6" x14ac:dyDescent="0.45">
      <c r="A7" t="s">
        <v>41</v>
      </c>
      <c r="B7" t="str" cm="1">
        <f t="array" ref="B7">LOOKUP(9999, FIND(Замены[Найти],Данные[[#This Row],[Компании]]), Замены[Заменить])</f>
        <v>ОАО "Морозко"</v>
      </c>
    </row>
    <row r="8" spans="1:6" x14ac:dyDescent="0.45">
      <c r="A8" t="s">
        <v>42</v>
      </c>
      <c r="B8" t="str" cm="1">
        <f t="array" ref="B8">LOOKUP(9999, FIND(Замены[Найти],Данные[[#This Row],[Компании]]), Замены[Заменить])</f>
        <v>ООО "Ромашка"</v>
      </c>
    </row>
    <row r="9" spans="1:6" x14ac:dyDescent="0.45">
      <c r="A9" t="s">
        <v>43</v>
      </c>
      <c r="B9" t="str" cm="1">
        <f t="array" ref="B9">LOOKUP(9999, FIND(Замены[Найти],Данные[[#This Row],[Компании]]), Замены[Заменить])</f>
        <v>ИП "Булкина"</v>
      </c>
    </row>
    <row r="10" spans="1:6" x14ac:dyDescent="0.45">
      <c r="A10" t="s">
        <v>44</v>
      </c>
      <c r="B10" t="str" cm="1">
        <f t="array" ref="B10">LOOKUP(9999, FIND(Замены[Найти],Данные[[#This Row],[Компании]]), Замены[Заменить])</f>
        <v>ОАО "Морозко"</v>
      </c>
    </row>
    <row r="11" spans="1:6" x14ac:dyDescent="0.45">
      <c r="A11" t="s">
        <v>45</v>
      </c>
      <c r="B11" t="str" cm="1">
        <f t="array" ref="B11">LOOKUP(9999, FIND(Замены[Найти],Данные[[#This Row],[Компании]]), Замены[Заменить])</f>
        <v>ИП "Булкина"</v>
      </c>
    </row>
    <row r="12" spans="1:6" x14ac:dyDescent="0.45">
      <c r="A12" t="s">
        <v>46</v>
      </c>
      <c r="B12" t="str" cm="1">
        <f t="array" ref="B12">LOOKUP(9999, FIND(Замены[Найти],Данные[[#This Row],[Компании]]), Замены[Заменить])</f>
        <v>ОАО "Морозко"</v>
      </c>
    </row>
    <row r="13" spans="1:6" x14ac:dyDescent="0.45">
      <c r="A13" t="s">
        <v>47</v>
      </c>
      <c r="B13" t="str" cm="1">
        <f t="array" ref="B13">LOOKUP(9999, FIND(Замены[Найти],Данные[[#This Row],[Компании]]), Замены[Заменить])</f>
        <v>ООО "Ромашка"</v>
      </c>
    </row>
    <row r="14" spans="1:6" x14ac:dyDescent="0.45">
      <c r="A14" t="s">
        <v>48</v>
      </c>
      <c r="B14" t="str" cm="1">
        <f t="array" ref="B14">LOOKUP(9999, FIND(Замены[Найти],Данные[[#This Row],[Компании]]), Замены[Заменить])</f>
        <v>ИП "Булкина"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E33FF-DE23-4DBA-9F20-A13193511E32}">
  <sheetPr codeName="Лист3"/>
  <dimension ref="A1:F14"/>
  <sheetViews>
    <sheetView workbookViewId="0">
      <selection activeCell="I4" sqref="I4"/>
    </sheetView>
  </sheetViews>
  <sheetFormatPr defaultRowHeight="15.9" x14ac:dyDescent="0.45"/>
  <cols>
    <col min="1" max="1" width="22.0703125" bestFit="1" customWidth="1"/>
    <col min="2" max="2" width="20.2109375" customWidth="1"/>
    <col min="5" max="5" width="13.2109375" customWidth="1"/>
    <col min="6" max="6" width="16.140625" customWidth="1"/>
    <col min="8" max="8" width="9.5703125" customWidth="1"/>
  </cols>
  <sheetData>
    <row r="1" spans="1:6" x14ac:dyDescent="0.45">
      <c r="A1" s="1" t="s">
        <v>49</v>
      </c>
      <c r="B1" s="1" t="s">
        <v>50</v>
      </c>
      <c r="E1" s="2" t="s">
        <v>0</v>
      </c>
      <c r="F1" s="2" t="s">
        <v>1</v>
      </c>
    </row>
    <row r="2" spans="1:6" x14ac:dyDescent="0.45">
      <c r="A2" t="s">
        <v>51</v>
      </c>
      <c r="B2" t="str" cm="1">
        <f t="array" ref="B2">LOOKUP(9999, FIND(E$2:E$4,A2), F$2:F$4)</f>
        <v>ОАО "Морозко"</v>
      </c>
      <c r="E2" t="s">
        <v>32</v>
      </c>
      <c r="F2" t="s">
        <v>33</v>
      </c>
    </row>
    <row r="3" spans="1:6" x14ac:dyDescent="0.45">
      <c r="A3" t="s">
        <v>34</v>
      </c>
      <c r="B3" t="str" cm="1">
        <f t="array" ref="B3">LOOKUP(9999, FIND(E$2:E$4,A3), F$2:F$4)</f>
        <v>ООО "Ромашка"</v>
      </c>
      <c r="E3" t="s">
        <v>35</v>
      </c>
      <c r="F3" t="s">
        <v>36</v>
      </c>
    </row>
    <row r="4" spans="1:6" x14ac:dyDescent="0.45">
      <c r="A4" t="s">
        <v>37</v>
      </c>
      <c r="B4" t="str" cm="1">
        <f t="array" ref="B4">LOOKUP(9999, FIND(E$2:E$4,A4), F$2:F$4)</f>
        <v>ИП "Булкина"</v>
      </c>
      <c r="E4" t="s">
        <v>38</v>
      </c>
      <c r="F4" t="s">
        <v>39</v>
      </c>
    </row>
    <row r="5" spans="1:6" x14ac:dyDescent="0.45">
      <c r="A5" t="s">
        <v>40</v>
      </c>
      <c r="B5" t="str" cm="1">
        <f t="array" ref="B5">LOOKUP(9999, FIND(E$2:E$4,A5), F$2:F$4)</f>
        <v>ООО "Ромашка"</v>
      </c>
    </row>
    <row r="6" spans="1:6" x14ac:dyDescent="0.45">
      <c r="A6" t="s">
        <v>38</v>
      </c>
      <c r="B6" t="str" cm="1">
        <f t="array" ref="B6">LOOKUP(9999, FIND(E$2:E$4,A6), F$2:F$4)</f>
        <v>ИП "Булкина"</v>
      </c>
    </row>
    <row r="7" spans="1:6" x14ac:dyDescent="0.45">
      <c r="A7" t="s">
        <v>41</v>
      </c>
      <c r="B7" t="str" cm="1">
        <f t="array" ref="B7">LOOKUP(9999, FIND(E$2:E$4,A7), F$2:F$4)</f>
        <v>ОАО "Морозко"</v>
      </c>
    </row>
    <row r="8" spans="1:6" x14ac:dyDescent="0.45">
      <c r="A8" t="s">
        <v>42</v>
      </c>
      <c r="B8" t="str" cm="1">
        <f t="array" ref="B8">LOOKUP(9999, FIND(E$2:E$4,A8), F$2:F$4)</f>
        <v>ООО "Ромашка"</v>
      </c>
    </row>
    <row r="9" spans="1:6" x14ac:dyDescent="0.45">
      <c r="A9" t="s">
        <v>43</v>
      </c>
      <c r="B9" t="str" cm="1">
        <f t="array" ref="B9">LOOKUP(9999, FIND(E$2:E$4,A9), F$2:F$4)</f>
        <v>ИП "Булкина"</v>
      </c>
    </row>
    <row r="10" spans="1:6" x14ac:dyDescent="0.45">
      <c r="A10" t="s">
        <v>44</v>
      </c>
      <c r="B10" t="str" cm="1">
        <f t="array" ref="B10">LOOKUP(9999, FIND(E$2:E$4,A10), F$2:F$4)</f>
        <v>ОАО "Морозко"</v>
      </c>
    </row>
    <row r="11" spans="1:6" x14ac:dyDescent="0.45">
      <c r="A11" t="s">
        <v>45</v>
      </c>
      <c r="B11" t="str" cm="1">
        <f t="array" ref="B11">LOOKUP(9999, FIND(E$2:E$4,A11), F$2:F$4)</f>
        <v>ИП "Булкина"</v>
      </c>
    </row>
    <row r="12" spans="1:6" x14ac:dyDescent="0.45">
      <c r="A12" t="s">
        <v>46</v>
      </c>
      <c r="B12" t="str" cm="1">
        <f t="array" ref="B12">LOOKUP(9999, FIND(E$2:E$4,A12), F$2:F$4)</f>
        <v>ОАО "Морозко"</v>
      </c>
    </row>
    <row r="13" spans="1:6" x14ac:dyDescent="0.45">
      <c r="A13" t="s">
        <v>47</v>
      </c>
      <c r="B13" t="str" cm="1">
        <f t="array" ref="B13">LOOKUP(9999, FIND(E$2:E$4,A13), F$2:F$4)</f>
        <v>ООО "Ромашка"</v>
      </c>
    </row>
    <row r="14" spans="1:6" x14ac:dyDescent="0.45">
      <c r="A14" t="s">
        <v>48</v>
      </c>
      <c r="B14" t="str" cm="1">
        <f t="array" ref="B14">LOOKUP(9999, FIND(E$2:E$4,A14), F$2:F$4)</f>
        <v>ИП "Булкина"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DB8BC-B6C1-4E33-A97C-61412F3941A7}">
  <sheetPr codeName="Лист2"/>
  <dimension ref="A1:E13"/>
  <sheetViews>
    <sheetView workbookViewId="0">
      <selection activeCell="B3" sqref="B3"/>
    </sheetView>
  </sheetViews>
  <sheetFormatPr defaultRowHeight="15.9" x14ac:dyDescent="0.45"/>
  <cols>
    <col min="1" max="1" width="39.5" customWidth="1"/>
    <col min="2" max="2" width="39" customWidth="1"/>
    <col min="3" max="3" width="9.140625" customWidth="1"/>
    <col min="4" max="4" width="13.78515625" customWidth="1"/>
    <col min="5" max="5" width="16.7109375" customWidth="1"/>
  </cols>
  <sheetData>
    <row r="1" spans="1:5" x14ac:dyDescent="0.45">
      <c r="A1" t="s">
        <v>21</v>
      </c>
      <c r="B1" t="s">
        <v>50</v>
      </c>
      <c r="D1" t="s">
        <v>0</v>
      </c>
      <c r="E1" t="s">
        <v>1</v>
      </c>
    </row>
    <row r="2" spans="1:5" x14ac:dyDescent="0.45">
      <c r="A2" t="s">
        <v>23</v>
      </c>
      <c r="B2" t="str" cm="1">
        <f t="array" ref="B2">SUBSTITUTE(Данные2[[#This Row],[Адрес]],
                             LOOKUP(999,FIND(Замены2[Найти],Данные2[[#This Row],[Адрес]]),Замены2[Найти]),
                             LOOKUP(999,FIND(Замены2[Найти],Данные2[[#This Row],[Адрес]]),Замены2[Заменить]))</f>
        <v>199034, Санкт-Петербург, ул. Беринга, д. 1</v>
      </c>
      <c r="D2" t="s">
        <v>2</v>
      </c>
      <c r="E2" t="s">
        <v>3</v>
      </c>
    </row>
    <row r="3" spans="1:5" x14ac:dyDescent="0.45">
      <c r="A3" t="s">
        <v>25</v>
      </c>
      <c r="B3" t="str" cm="1">
        <f t="array" ref="B3">SUBSTITUTE(Данные2[[#This Row],[Адрес]],
                             LOOKUP(999,FIND(Замены2[Найти],Данные2[[#This Row],[Адрес]]),Замены2[Найти]),
                             LOOKUP(999,FIND(Замены2[Найти],Данные2[[#This Row],[Адрес]]),Замены2[Заменить]))</f>
        <v>Санкт-Петербург, Нахимовский пр-т, дом 12</v>
      </c>
      <c r="D3" t="s">
        <v>6</v>
      </c>
      <c r="E3" t="s">
        <v>3</v>
      </c>
    </row>
    <row r="4" spans="1:5" x14ac:dyDescent="0.45">
      <c r="A4" t="s">
        <v>27</v>
      </c>
      <c r="B4" t="str" cm="1">
        <f t="array" ref="B4">SUBSTITUTE(Данные2[[#This Row],[Адрес]],
                             LOOKUP(999,FIND(Замены2[Найти],Данные2[[#This Row],[Адрес]]),Замены2[Найти]),
                             LOOKUP(999,FIND(Замены2[Найти],Данные2[[#This Row],[Адрес]]),Замены2[Заменить]))</f>
        <v>Санкт-Петербург, Суворовский пр-т, 33</v>
      </c>
      <c r="D4" t="s">
        <v>4</v>
      </c>
      <c r="E4" t="s">
        <v>3</v>
      </c>
    </row>
    <row r="5" spans="1:5" x14ac:dyDescent="0.45">
      <c r="A5" t="s">
        <v>22</v>
      </c>
      <c r="B5" t="str" cm="1">
        <f t="array" ref="B5">SUBSTITUTE(Данные2[[#This Row],[Адрес]],
                             LOOKUP(999,FIND(Замены2[Найти],Данные2[[#This Row],[Адрес]]),Замены2[Найти]),
                             LOOKUP(999,FIND(Замены2[Найти],Данные2[[#This Row],[Адрес]]),Замены2[Заменить]))</f>
        <v>Санкт-Петербург, ул. Герцена, д.2 лит.А</v>
      </c>
      <c r="D5" t="s">
        <v>24</v>
      </c>
      <c r="E5" t="s">
        <v>3</v>
      </c>
    </row>
    <row r="6" spans="1:5" x14ac:dyDescent="0.45">
      <c r="A6" t="s">
        <v>30</v>
      </c>
      <c r="B6" t="str" cm="1">
        <f t="array" ref="B6">SUBSTITUTE(Данные2[[#This Row],[Адрес]],
                             LOOKUP(999,FIND(Замены2[Найти],Данные2[[#This Row],[Адрес]]),Замены2[Найти]),
                             LOOKUP(999,FIND(Замены2[Найти],Данные2[[#This Row],[Адрес]]),Замены2[Заменить]))</f>
        <v>Адмиралтейский р-н, Санкт-Петербург</v>
      </c>
      <c r="D6" t="s">
        <v>5</v>
      </c>
      <c r="E6" t="s">
        <v>3</v>
      </c>
    </row>
    <row r="7" spans="1:5" x14ac:dyDescent="0.45">
      <c r="A7" t="s">
        <v>31</v>
      </c>
      <c r="B7" t="str" cm="1">
        <f t="array" ref="B7">SUBSTITUTE(Данные2[[#This Row],[Адрес]],
                             LOOKUP(999,FIND(Замены2[Найти],Данные2[[#This Row],[Адрес]]),Замены2[Найти]),
                             LOOKUP(999,FIND(Замены2[Найти],Данные2[[#This Row],[Адрес]]),Замены2[Заменить]))</f>
        <v>190001, Санкт-Петербург, Невский пр., 32</v>
      </c>
      <c r="D7" t="s">
        <v>7</v>
      </c>
      <c r="E7" t="s">
        <v>8</v>
      </c>
    </row>
    <row r="8" spans="1:5" x14ac:dyDescent="0.45">
      <c r="A8" t="s">
        <v>26</v>
      </c>
      <c r="B8" t="str" cm="1">
        <f t="array" ref="B8">SUBSTITUTE(Данные2[[#This Row],[Адрес]],
                             LOOKUP(999,FIND(Замены2[Найти],Данные2[[#This Row],[Адрес]]),Замены2[Найти]),
                             LOOKUP(999,FIND(Замены2[Найти],Данные2[[#This Row],[Адрес]]),Замены2[Заменить]))</f>
        <v>С-Пб, Лиговский пр-т, д. 249</v>
      </c>
      <c r="D8" t="s">
        <v>9</v>
      </c>
      <c r="E8" t="s">
        <v>10</v>
      </c>
    </row>
    <row r="9" spans="1:5" x14ac:dyDescent="0.45">
      <c r="A9" t="s">
        <v>28</v>
      </c>
      <c r="B9" t="e" cm="1">
        <f t="array" ref="B9">SUBSTITUTE(Данные2[[#This Row],[Адрес]],
                             LOOKUP(999,FIND(Замены2[Найти],Данные2[[#This Row],[Адрес]]),Замены2[Найти]),
                             LOOKUP(999,FIND(Замены2[Найти],Данные2[[#This Row],[Адрес]]),Замены2[Заменить]))</f>
        <v>#N/A</v>
      </c>
      <c r="D9" t="s">
        <v>11</v>
      </c>
      <c r="E9" t="s">
        <v>12</v>
      </c>
    </row>
    <row r="10" spans="1:5" x14ac:dyDescent="0.45">
      <c r="A10" t="s">
        <v>29</v>
      </c>
      <c r="B10" t="e" cm="1">
        <f t="array" ref="B10">SUBSTITUTE(Данные2[[#This Row],[Адрес]],
                             LOOKUP(999,FIND(Замены2[Найти],Данные2[[#This Row],[Адрес]]),Замены2[Найти]),
                             LOOKUP(999,FIND(Замены2[Найти],Данные2[[#This Row],[Адрес]]),Замены2[Заменить]))</f>
        <v>#N/A</v>
      </c>
      <c r="D10" t="s">
        <v>13</v>
      </c>
      <c r="E10" t="s">
        <v>14</v>
      </c>
    </row>
    <row r="11" spans="1:5" x14ac:dyDescent="0.45">
      <c r="D11" t="s">
        <v>15</v>
      </c>
      <c r="E11" t="s">
        <v>16</v>
      </c>
    </row>
    <row r="12" spans="1:5" x14ac:dyDescent="0.45">
      <c r="D12" t="s">
        <v>17</v>
      </c>
      <c r="E12" t="s">
        <v>18</v>
      </c>
    </row>
    <row r="13" spans="1:5" x14ac:dyDescent="0.45">
      <c r="D13" t="s">
        <v>19</v>
      </c>
      <c r="E13" t="s">
        <v>20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BBEDF-FAA0-4E20-A690-32CDB5A6EA31}">
  <dimension ref="A1:F13"/>
  <sheetViews>
    <sheetView workbookViewId="0">
      <selection activeCell="C2" sqref="C2"/>
    </sheetView>
  </sheetViews>
  <sheetFormatPr defaultRowHeight="15.9" x14ac:dyDescent="0.45"/>
  <cols>
    <col min="1" max="1" width="39.5" customWidth="1"/>
    <col min="2" max="3" width="39" customWidth="1"/>
    <col min="4" max="4" width="9.140625" customWidth="1"/>
    <col min="5" max="5" width="13.78515625" customWidth="1"/>
    <col min="6" max="6" width="16.7109375" customWidth="1"/>
  </cols>
  <sheetData>
    <row r="1" spans="1:6" x14ac:dyDescent="0.45">
      <c r="A1" t="s">
        <v>21</v>
      </c>
      <c r="B1" t="s">
        <v>50</v>
      </c>
      <c r="C1" t="s">
        <v>52</v>
      </c>
      <c r="E1" t="s">
        <v>0</v>
      </c>
      <c r="F1" t="s">
        <v>1</v>
      </c>
    </row>
    <row r="2" spans="1:6" x14ac:dyDescent="0.45">
      <c r="A2" t="s">
        <v>23</v>
      </c>
      <c r="B2" t="str" cm="1">
        <f t="array" ref="B2">IFERROR(SUBSTITUTE(Данные25[[#This Row],[Адрес]],
                                                            LOOKUP(999,FIND(Замены24[Найти],Данные25[[#This Row],[Адрес]]),Замены24[Найти]),
                                                            LOOKUP(999,FIND(Замены24[Найти],Данные25[[#This Row],[Адрес]]),Замены24[Заменить])),
                                Данные25[[#This Row],[Адрес]])</f>
        <v>199034, Санкт-Петербург, ул. Беринга, д. 1</v>
      </c>
      <c r="C2" t="str" cm="1">
        <f t="array" ref="C2">IFERROR(SUBSTITUTE(Данные25[[#This Row],[Исправлено]],
                                                            LOOKUP(999,FIND(Замены24[Найти],Данные25[[#This Row],[Исправлено]]),Замены24[Найти]),
                                                            LOOKUP(999,FIND(Замены24[Найти],Данные25[[#This Row],[Исправлено]]),Замены24[Заменить])),
                                Данные25[[#This Row],[Исправлено]])</f>
        <v>199034, Санкт-Петербург, ул. Беринга, д. 1</v>
      </c>
      <c r="E2" t="s">
        <v>2</v>
      </c>
      <c r="F2" t="s">
        <v>3</v>
      </c>
    </row>
    <row r="3" spans="1:6" x14ac:dyDescent="0.45">
      <c r="A3" t="s">
        <v>25</v>
      </c>
      <c r="B3" t="str" cm="1">
        <f t="array" ref="B3">IFERROR(SUBSTITUTE(Данные25[[#This Row],[Адрес]],
                                                            LOOKUP(999,FIND(Замены24[Найти],Данные25[[#This Row],[Адрес]]),Замены24[Найти]),
                                                            LOOKUP(999,FIND(Замены24[Найти],Данные25[[#This Row],[Адрес]]),Замены24[Заменить])),
                                Данные25[[#This Row],[Адрес]])</f>
        <v>Санкт-Петербург, Нахимовский пр-т, дом 12</v>
      </c>
      <c r="C3" t="str" cm="1">
        <f t="array" ref="C3">IFERROR(SUBSTITUTE(Данные25[[#This Row],[Исправлено]],
                                                            LOOKUP(999,FIND(Замены24[Найти],Данные25[[#This Row],[Исправлено]]),Замены24[Найти]),
                                                            LOOKUP(999,FIND(Замены24[Найти],Данные25[[#This Row],[Исправлено]]),Замены24[Заменить])),
                                Данные25[[#This Row],[Исправлено]])</f>
        <v>Санкт-Петербург, Нахимовский пр-т, дом 12</v>
      </c>
      <c r="E3" t="s">
        <v>6</v>
      </c>
      <c r="F3" t="s">
        <v>3</v>
      </c>
    </row>
    <row r="4" spans="1:6" x14ac:dyDescent="0.45">
      <c r="A4" t="s">
        <v>27</v>
      </c>
      <c r="B4" t="str" cm="1">
        <f t="array" ref="B4">IFERROR(SUBSTITUTE(Данные25[[#This Row],[Адрес]],
                                                            LOOKUP(999,FIND(Замены24[Найти],Данные25[[#This Row],[Адрес]]),Замены24[Найти]),
                                                            LOOKUP(999,FIND(Замены24[Найти],Данные25[[#This Row],[Адрес]]),Замены24[Заменить])),
                                Данные25[[#This Row],[Адрес]])</f>
        <v>Санкт-Петербург, Суворовский пр-т, 33</v>
      </c>
      <c r="C4" t="str" cm="1">
        <f t="array" ref="C4">IFERROR(SUBSTITUTE(Данные25[[#This Row],[Исправлено]],
                                                            LOOKUP(999,FIND(Замены24[Найти],Данные25[[#This Row],[Исправлено]]),Замены24[Найти]),
                                                            LOOKUP(999,FIND(Замены24[Найти],Данные25[[#This Row],[Исправлено]]),Замены24[Заменить])),
                                Данные25[[#This Row],[Исправлено]])</f>
        <v>Санкт-Петербург, Суворовский пр-т, 33</v>
      </c>
      <c r="E4" t="s">
        <v>4</v>
      </c>
      <c r="F4" t="s">
        <v>3</v>
      </c>
    </row>
    <row r="5" spans="1:6" x14ac:dyDescent="0.45">
      <c r="A5" t="s">
        <v>22</v>
      </c>
      <c r="B5" t="str" cm="1">
        <f t="array" ref="B5">IFERROR(SUBSTITUTE(Данные25[[#This Row],[Адрес]],
                                                            LOOKUP(999,FIND(Замены24[Найти],Данные25[[#This Row],[Адрес]]),Замены24[Найти]),
                                                            LOOKUP(999,FIND(Замены24[Найти],Данные25[[#This Row],[Адрес]]),Замены24[Заменить])),
                                Данные25[[#This Row],[Адрес]])</f>
        <v>Санкт-Петербург, ул. Герцена, д.2 лит.А</v>
      </c>
      <c r="C5" t="str" cm="1">
        <f t="array" ref="C5">IFERROR(SUBSTITUTE(Данные25[[#This Row],[Исправлено]],
                                                            LOOKUP(999,FIND(Замены24[Найти],Данные25[[#This Row],[Исправлено]]),Замены24[Найти]),
                                                            LOOKUP(999,FIND(Замены24[Найти],Данные25[[#This Row],[Исправлено]]),Замены24[Заменить])),
                                Данные25[[#This Row],[Исправлено]])</f>
        <v>Санкт-Петербург, ул. Герцена, д.2 лит.А</v>
      </c>
      <c r="E5" t="s">
        <v>24</v>
      </c>
      <c r="F5" t="s">
        <v>3</v>
      </c>
    </row>
    <row r="6" spans="1:6" x14ac:dyDescent="0.45">
      <c r="A6" t="s">
        <v>30</v>
      </c>
      <c r="B6" t="str" cm="1">
        <f t="array" ref="B6">IFERROR(SUBSTITUTE(Данные25[[#This Row],[Адрес]],
                                                            LOOKUP(999,FIND(Замены24[Найти],Данные25[[#This Row],[Адрес]]),Замены24[Найти]),
                                                            LOOKUP(999,FIND(Замены24[Найти],Данные25[[#This Row],[Адрес]]),Замены24[Заменить])),
                                Данные25[[#This Row],[Адрес]])</f>
        <v>Адмиралтейский р-н, Санкт-Петербург</v>
      </c>
      <c r="C6" t="str" cm="1">
        <f t="array" ref="C6">IFERROR(SUBSTITUTE(Данные25[[#This Row],[Исправлено]],
                                                            LOOKUP(999,FIND(Замены24[Найти],Данные25[[#This Row],[Исправлено]]),Замены24[Найти]),
                                                            LOOKUP(999,FIND(Замены24[Найти],Данные25[[#This Row],[Исправлено]]),Замены24[Заменить])),
                                Данные25[[#This Row],[Исправлено]])</f>
        <v>Адмиралтейский р-н, Санкт-Петербург</v>
      </c>
      <c r="E6" t="s">
        <v>5</v>
      </c>
      <c r="F6" t="s">
        <v>3</v>
      </c>
    </row>
    <row r="7" spans="1:6" x14ac:dyDescent="0.45">
      <c r="A7" t="s">
        <v>31</v>
      </c>
      <c r="B7" t="str" cm="1">
        <f t="array" ref="B7">IFERROR(SUBSTITUTE(Данные25[[#This Row],[Адрес]],
                                                            LOOKUP(999,FIND(Замены24[Найти],Данные25[[#This Row],[Адрес]]),Замены24[Найти]),
                                                            LOOKUP(999,FIND(Замены24[Найти],Данные25[[#This Row],[Адрес]]),Замены24[Заменить])),
                                Данные25[[#This Row],[Адрес]])</f>
        <v>190001, Санкт-Петербург, Невский пр., 32</v>
      </c>
      <c r="C7" t="str" cm="1">
        <f t="array" ref="C7">IFERROR(SUBSTITUTE(Данные25[[#This Row],[Исправлено]],
                                                            LOOKUP(999,FIND(Замены24[Найти],Данные25[[#This Row],[Исправлено]]),Замены24[Найти]),
                                                            LOOKUP(999,FIND(Замены24[Найти],Данные25[[#This Row],[Исправлено]]),Замены24[Заменить])),
                                Данные25[[#This Row],[Исправлено]])</f>
        <v>190001, Санкт-Петербург, Невский пр., 32</v>
      </c>
      <c r="E7" t="s">
        <v>7</v>
      </c>
      <c r="F7" t="s">
        <v>8</v>
      </c>
    </row>
    <row r="8" spans="1:6" x14ac:dyDescent="0.45">
      <c r="A8" t="s">
        <v>26</v>
      </c>
      <c r="B8" t="str" cm="1">
        <f t="array" ref="B8">IFERROR(SUBSTITUTE(Данные25[[#This Row],[Адрес]],
                                                            LOOKUP(999,FIND(Замены24[Найти],Данные25[[#This Row],[Адрес]]),Замены24[Найти]),
                                                            LOOKUP(999,FIND(Замены24[Найти],Данные25[[#This Row],[Адрес]]),Замены24[Заменить])),
                                Данные25[[#This Row],[Адрес]])</f>
        <v>С-Пб, Лиговский пр-т, д. 249</v>
      </c>
      <c r="C8" t="str" cm="1">
        <f t="array" ref="C8">IFERROR(SUBSTITUTE(Данные25[[#This Row],[Исправлено]],
                                                            LOOKUP(999,FIND(Замены24[Найти],Данные25[[#This Row],[Исправлено]]),Замены24[Найти]),
                                                            LOOKUP(999,FIND(Замены24[Найти],Данные25[[#This Row],[Исправлено]]),Замены24[Заменить])),
                                Данные25[[#This Row],[Исправлено]])</f>
        <v>Санкт-Петербург, Лиговский пр-т, д. 249</v>
      </c>
      <c r="E8" t="s">
        <v>9</v>
      </c>
      <c r="F8" t="s">
        <v>10</v>
      </c>
    </row>
    <row r="9" spans="1:6" x14ac:dyDescent="0.45">
      <c r="A9" t="s">
        <v>28</v>
      </c>
      <c r="B9" t="str" cm="1">
        <f t="array" ref="B9">IFERROR(SUBSTITUTE(Данные25[[#This Row],[Адрес]],
                                                            LOOKUP(999,FIND(Замены24[Найти],Данные25[[#This Row],[Адрес]]),Замены24[Найти]),
                                                            LOOKUP(999,FIND(Замены24[Найти],Данные25[[#This Row],[Адрес]]),Замены24[Заменить])),
                                Данные25[[#This Row],[Адрес]])</f>
        <v>190005, Спб, Троицкая пл., 12</v>
      </c>
      <c r="C9" t="str" cm="1">
        <f t="array" ref="C9">IFERROR(SUBSTITUTE(Данные25[[#This Row],[Исправлено]],
                                                            LOOKUP(999,FIND(Замены24[Найти],Данные25[[#This Row],[Исправлено]]),Замены24[Найти]),
                                                            LOOKUP(999,FIND(Замены24[Найти],Данные25[[#This Row],[Исправлено]]),Замены24[Заменить])),
                                Данные25[[#This Row],[Исправлено]])</f>
        <v>190005, Спб, Троицкая пл., 12</v>
      </c>
      <c r="E9" t="s">
        <v>11</v>
      </c>
      <c r="F9" t="s">
        <v>12</v>
      </c>
    </row>
    <row r="10" spans="1:6" x14ac:dyDescent="0.45">
      <c r="A10" t="s">
        <v>29</v>
      </c>
      <c r="B10" t="str" cm="1">
        <f t="array" ref="B10">IFERROR(SUBSTITUTE(Данные25[[#This Row],[Адрес]],
                                                            LOOKUP(999,FIND(Замены24[Найти],Данные25[[#This Row],[Адрес]]),Замены24[Найти]),
                                                            LOOKUP(999,FIND(Замены24[Найти],Данные25[[#This Row],[Адрес]]),Замены24[Заменить])),
                                Данные25[[#This Row],[Адрес]])</f>
        <v>г. Москва, 2-я Бауманская, 5</v>
      </c>
      <c r="C10" t="str" cm="1">
        <f t="array" ref="C10">IFERROR(SUBSTITUTE(Данные25[[#This Row],[Исправлено]],
                                                            LOOKUP(999,FIND(Замены24[Найти],Данные25[[#This Row],[Исправлено]]),Замены24[Найти]),
                                                            LOOKUP(999,FIND(Замены24[Найти],Данные25[[#This Row],[Исправлено]]),Замены24[Заменить])),
                                Данные25[[#This Row],[Исправлено]])</f>
        <v>г. Москва, 2-я Бауманская, 5</v>
      </c>
      <c r="E10" t="s">
        <v>13</v>
      </c>
      <c r="F10" t="s">
        <v>14</v>
      </c>
    </row>
    <row r="11" spans="1:6" x14ac:dyDescent="0.45">
      <c r="E11" t="s">
        <v>15</v>
      </c>
      <c r="F11" t="s">
        <v>16</v>
      </c>
    </row>
    <row r="12" spans="1:6" x14ac:dyDescent="0.45">
      <c r="E12" t="s">
        <v>17</v>
      </c>
      <c r="F12" t="s">
        <v>18</v>
      </c>
    </row>
    <row r="13" spans="1:6" x14ac:dyDescent="0.45">
      <c r="E13" t="s">
        <v>19</v>
      </c>
      <c r="F13" t="s">
        <v>20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Полная замена</vt:lpstr>
      <vt:lpstr>Обычн.таблицы</vt:lpstr>
      <vt:lpstr>Частичная замена</vt:lpstr>
      <vt:lpstr>Частичная замена с улучшениями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2020-08-11T13:51:47Z</dcterms:created>
  <dcterms:modified xsi:type="dcterms:W3CDTF">2020-08-13T15:14:20Z</dcterms:modified>
</cp:coreProperties>
</file>